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80" yWindow="45" windowWidth="18180" windowHeight="11700"/>
  </bookViews>
  <sheets>
    <sheet name="容積計算シート" sheetId="4" r:id="rId1"/>
    <sheet name="DB" sheetId="1" r:id="rId2"/>
  </sheets>
  <definedNames>
    <definedName name="_xlnm._FilterDatabase" localSheetId="0" hidden="1">容積計算シート!$E$5:$L$46</definedName>
    <definedName name="_SUS304">容積計算シート!$R$26:$R$29</definedName>
    <definedName name="_SUS304Sch10s">DB!$C$28:$J$47</definedName>
    <definedName name="_SUS304Sch20s">DB!$C$74:$J$93</definedName>
    <definedName name="_SUS304Sch40">DB!$C$143:$J$162</definedName>
    <definedName name="_SUS304Sch80">DB!$C$212:$J$231</definedName>
    <definedName name="_SUS316">容積計算シート!$R$30:$R$33</definedName>
    <definedName name="_SUS316Sch10s">DB!$C$51:$J$70</definedName>
    <definedName name="_SUS316Sch20s">DB!$C$97:$J$116</definedName>
    <definedName name="_SUS316Sch40">DB!$C$166:$J$185</definedName>
    <definedName name="_SUS316Sch80">DB!$C$235:$J$254</definedName>
    <definedName name="A">容積計算シート!$N$2:$N$25</definedName>
    <definedName name="B">容積計算シート!$O$2:$O$25</definedName>
    <definedName name="_xlnm.Print_Area" localSheetId="0">容積計算シート!$A$1:$L$46</definedName>
    <definedName name="_xlnm.Print_Titles" localSheetId="0">容積計算シート!$2:$6</definedName>
    <definedName name="SGP">容積計算シート!$R$20</definedName>
    <definedName name="SGPnon">DB!$C$5:$J$24</definedName>
    <definedName name="STP">容積計算シート!$R$23:$R$25</definedName>
    <definedName name="STPSch160">DB!$C$258:$J$277</definedName>
    <definedName name="STPSch40">DB!$C$120:$J$139</definedName>
    <definedName name="STPSch80">DB!$C$189:$J$208</definedName>
    <definedName name="VP">容積計算シート!$R$21</definedName>
    <definedName name="VPnon">DB!$C$281:$J$300</definedName>
    <definedName name="VU">容積計算シート!$R$22</definedName>
    <definedName name="VUnon">DB!$C$304:$J$323</definedName>
    <definedName name="呼び">容積計算シート!$N$1:$O$1</definedName>
    <definedName name="材質">容積計算シート!$Q$2:$Q$8</definedName>
  </definedNames>
  <calcPr calcId="125725"/>
</workbook>
</file>

<file path=xl/calcChain.xml><?xml version="1.0" encoding="utf-8"?>
<calcChain xmlns="http://schemas.openxmlformats.org/spreadsheetml/2006/main">
  <c r="K46" i="4"/>
  <c r="K45"/>
  <c r="K44"/>
  <c r="K43"/>
  <c r="K42"/>
  <c r="K41"/>
  <c r="K40"/>
  <c r="K39"/>
  <c r="K38"/>
  <c r="K37"/>
  <c r="K36"/>
  <c r="K35"/>
  <c r="K34"/>
  <c r="K33"/>
  <c r="K32"/>
  <c r="K31"/>
  <c r="K30"/>
  <c r="K29"/>
  <c r="K28"/>
  <c r="K27"/>
  <c r="K26"/>
  <c r="K25"/>
  <c r="K24"/>
  <c r="K23"/>
  <c r="K22"/>
  <c r="K21"/>
  <c r="K20"/>
  <c r="K19"/>
  <c r="K18"/>
  <c r="K17"/>
  <c r="K16"/>
  <c r="K15"/>
  <c r="K14"/>
  <c r="K13"/>
  <c r="K12"/>
  <c r="K11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H46" l="1"/>
  <c r="H45"/>
  <c r="H44"/>
  <c r="H43"/>
  <c r="H42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323" i="1"/>
  <c r="G323"/>
  <c r="H322"/>
  <c r="G322"/>
  <c r="H321"/>
  <c r="G321"/>
  <c r="H320"/>
  <c r="G320"/>
  <c r="H319"/>
  <c r="G319"/>
  <c r="H318"/>
  <c r="G318"/>
  <c r="H317"/>
  <c r="G317"/>
  <c r="H316"/>
  <c r="G316"/>
  <c r="H315"/>
  <c r="G315"/>
  <c r="H314"/>
  <c r="G314"/>
  <c r="H312"/>
  <c r="G312"/>
  <c r="H311"/>
  <c r="G311"/>
  <c r="H310"/>
  <c r="G310"/>
  <c r="H309"/>
  <c r="G309"/>
  <c r="H296"/>
  <c r="G296"/>
  <c r="H295"/>
  <c r="G295"/>
  <c r="H294"/>
  <c r="G294"/>
  <c r="H293"/>
  <c r="G293"/>
  <c r="H292"/>
  <c r="G292"/>
  <c r="H291"/>
  <c r="G291"/>
  <c r="H289"/>
  <c r="G289"/>
  <c r="H288"/>
  <c r="G288"/>
  <c r="H287"/>
  <c r="G287"/>
  <c r="H286"/>
  <c r="G286"/>
  <c r="H285"/>
  <c r="G285"/>
  <c r="H284"/>
  <c r="G284"/>
  <c r="H283"/>
  <c r="G283"/>
  <c r="H282"/>
  <c r="G282"/>
  <c r="H281"/>
  <c r="G281"/>
  <c r="H277"/>
  <c r="G277"/>
  <c r="H276"/>
  <c r="G276"/>
  <c r="H275"/>
  <c r="G275"/>
  <c r="H274"/>
  <c r="G274"/>
  <c r="H273"/>
  <c r="G273"/>
  <c r="H272"/>
  <c r="G272"/>
  <c r="H271"/>
  <c r="G271"/>
  <c r="H270"/>
  <c r="G270"/>
  <c r="H269"/>
  <c r="G269"/>
  <c r="H268"/>
  <c r="G268"/>
  <c r="H267"/>
  <c r="G267"/>
  <c r="H266"/>
  <c r="G266"/>
  <c r="H265"/>
  <c r="G265"/>
  <c r="H264"/>
  <c r="G264"/>
  <c r="H263"/>
  <c r="G263"/>
  <c r="H262"/>
  <c r="G262"/>
  <c r="H261"/>
  <c r="G261"/>
  <c r="H260"/>
  <c r="G260"/>
  <c r="H254"/>
  <c r="G254"/>
  <c r="H253"/>
  <c r="G253"/>
  <c r="H252"/>
  <c r="G252"/>
  <c r="H251"/>
  <c r="G251"/>
  <c r="H250"/>
  <c r="G250"/>
  <c r="H249"/>
  <c r="G249"/>
  <c r="H248"/>
  <c r="G248"/>
  <c r="H247"/>
  <c r="G247"/>
  <c r="H246"/>
  <c r="G246"/>
  <c r="H245"/>
  <c r="G245"/>
  <c r="H244"/>
  <c r="G244"/>
  <c r="H243"/>
  <c r="G243"/>
  <c r="H242"/>
  <c r="G242"/>
  <c r="H241"/>
  <c r="G241"/>
  <c r="H240"/>
  <c r="G240"/>
  <c r="H239"/>
  <c r="G239"/>
  <c r="H238"/>
  <c r="G238"/>
  <c r="H237"/>
  <c r="G237"/>
  <c r="H236"/>
  <c r="G236"/>
  <c r="H235"/>
  <c r="G235"/>
  <c r="H231"/>
  <c r="G231"/>
  <c r="H230"/>
  <c r="G230"/>
  <c r="H229"/>
  <c r="G229"/>
  <c r="H228"/>
  <c r="G228"/>
  <c r="H227"/>
  <c r="G227"/>
  <c r="H226"/>
  <c r="G226"/>
  <c r="H225"/>
  <c r="G225"/>
  <c r="H224"/>
  <c r="G224"/>
  <c r="H223"/>
  <c r="G223"/>
  <c r="H222"/>
  <c r="G222"/>
  <c r="H221"/>
  <c r="G221"/>
  <c r="H220"/>
  <c r="G220"/>
  <c r="H219"/>
  <c r="G219"/>
  <c r="H218"/>
  <c r="G218"/>
  <c r="H217"/>
  <c r="G217"/>
  <c r="H216"/>
  <c r="G216"/>
  <c r="H215"/>
  <c r="G215"/>
  <c r="H214"/>
  <c r="G214"/>
  <c r="H213"/>
  <c r="G213"/>
  <c r="H212"/>
  <c r="G212"/>
  <c r="H208"/>
  <c r="G208"/>
  <c r="H207"/>
  <c r="G207"/>
  <c r="H206"/>
  <c r="G206"/>
  <c r="H205"/>
  <c r="G205"/>
  <c r="H204"/>
  <c r="G204"/>
  <c r="H203"/>
  <c r="G203"/>
  <c r="H202"/>
  <c r="G202"/>
  <c r="H201"/>
  <c r="G201"/>
  <c r="H200"/>
  <c r="G200"/>
  <c r="H199"/>
  <c r="G199"/>
  <c r="H198"/>
  <c r="G198"/>
  <c r="H197"/>
  <c r="G197"/>
  <c r="H196"/>
  <c r="G196"/>
  <c r="H195"/>
  <c r="G195"/>
  <c r="H194"/>
  <c r="G194"/>
  <c r="H193"/>
  <c r="G193"/>
  <c r="H192"/>
  <c r="G192"/>
  <c r="H191"/>
  <c r="G191"/>
  <c r="H190"/>
  <c r="G190"/>
  <c r="H189"/>
  <c r="G189"/>
  <c r="H185"/>
  <c r="G185"/>
  <c r="H184"/>
  <c r="G184"/>
  <c r="H183"/>
  <c r="G183"/>
  <c r="H182"/>
  <c r="G182"/>
  <c r="H181"/>
  <c r="G181"/>
  <c r="H180"/>
  <c r="G180"/>
  <c r="H179"/>
  <c r="G179"/>
  <c r="H178"/>
  <c r="G178"/>
  <c r="H177"/>
  <c r="G177"/>
  <c r="H176"/>
  <c r="G176"/>
  <c r="H175"/>
  <c r="G175"/>
  <c r="H174"/>
  <c r="G174"/>
  <c r="H173"/>
  <c r="G173"/>
  <c r="H172"/>
  <c r="G172"/>
  <c r="H171"/>
  <c r="G171"/>
  <c r="H170"/>
  <c r="G170"/>
  <c r="H169"/>
  <c r="G169"/>
  <c r="H168"/>
  <c r="G168"/>
  <c r="H167"/>
  <c r="G167"/>
  <c r="H166"/>
  <c r="G166"/>
  <c r="H162"/>
  <c r="G162"/>
  <c r="H161"/>
  <c r="G161"/>
  <c r="H160"/>
  <c r="G160"/>
  <c r="H159"/>
  <c r="G159"/>
  <c r="H158"/>
  <c r="G158"/>
  <c r="H157"/>
  <c r="G157"/>
  <c r="H156"/>
  <c r="G156"/>
  <c r="H155"/>
  <c r="G155"/>
  <c r="H154"/>
  <c r="G154"/>
  <c r="H153"/>
  <c r="G153"/>
  <c r="H152"/>
  <c r="G152"/>
  <c r="H151"/>
  <c r="G151"/>
  <c r="H150"/>
  <c r="G150"/>
  <c r="H149"/>
  <c r="G149"/>
  <c r="H148"/>
  <c r="G148"/>
  <c r="H147"/>
  <c r="G147"/>
  <c r="H146"/>
  <c r="G146"/>
  <c r="H145"/>
  <c r="G145"/>
  <c r="H144"/>
  <c r="G144"/>
  <c r="H143"/>
  <c r="G143"/>
  <c r="H139"/>
  <c r="G139"/>
  <c r="H138"/>
  <c r="G138"/>
  <c r="H137"/>
  <c r="G137"/>
  <c r="H136"/>
  <c r="G136"/>
  <c r="H135"/>
  <c r="G135"/>
  <c r="H134"/>
  <c r="G134"/>
  <c r="H133"/>
  <c r="G133"/>
  <c r="H132"/>
  <c r="G132"/>
  <c r="H131"/>
  <c r="G131"/>
  <c r="H130"/>
  <c r="G130"/>
  <c r="H129"/>
  <c r="G129"/>
  <c r="H128"/>
  <c r="G128"/>
  <c r="H127"/>
  <c r="G127"/>
  <c r="H126"/>
  <c r="G126"/>
  <c r="H125"/>
  <c r="G125"/>
  <c r="H124"/>
  <c r="G124"/>
  <c r="H123"/>
  <c r="G123"/>
  <c r="H122"/>
  <c r="G122"/>
  <c r="H121"/>
  <c r="G121"/>
  <c r="H120"/>
  <c r="G120"/>
  <c r="H112"/>
  <c r="G112"/>
  <c r="H111"/>
  <c r="G111"/>
  <c r="H110"/>
  <c r="G110"/>
  <c r="H109"/>
  <c r="G109"/>
  <c r="H108"/>
  <c r="G108"/>
  <c r="H107"/>
  <c r="G107"/>
  <c r="H106"/>
  <c r="G106"/>
  <c r="H105"/>
  <c r="G105"/>
  <c r="H104"/>
  <c r="G104"/>
  <c r="H103"/>
  <c r="G103"/>
  <c r="H102"/>
  <c r="G102"/>
  <c r="H101"/>
  <c r="G101"/>
  <c r="H100"/>
  <c r="G100"/>
  <c r="H99"/>
  <c r="G99"/>
  <c r="H98"/>
  <c r="G98"/>
  <c r="H97"/>
  <c r="G97"/>
  <c r="H89"/>
  <c r="G89"/>
  <c r="H88"/>
  <c r="G88"/>
  <c r="H87"/>
  <c r="G87"/>
  <c r="H86"/>
  <c r="G86"/>
  <c r="H85"/>
  <c r="G85"/>
  <c r="H84"/>
  <c r="G84"/>
  <c r="H83"/>
  <c r="G83"/>
  <c r="H82"/>
  <c r="G82"/>
  <c r="H81"/>
  <c r="G81"/>
  <c r="H80"/>
  <c r="G80"/>
  <c r="H79"/>
  <c r="G79"/>
  <c r="H78"/>
  <c r="G78"/>
  <c r="H77"/>
  <c r="G77"/>
  <c r="H76"/>
  <c r="G76"/>
  <c r="H75"/>
  <c r="G75"/>
  <c r="H74"/>
  <c r="G74"/>
  <c r="H66"/>
  <c r="G66"/>
  <c r="H65"/>
  <c r="G65"/>
  <c r="H64"/>
  <c r="G64"/>
  <c r="H63"/>
  <c r="G63"/>
  <c r="H62"/>
  <c r="G62"/>
  <c r="H61"/>
  <c r="G61"/>
  <c r="H60"/>
  <c r="G60"/>
  <c r="H59"/>
  <c r="G59"/>
  <c r="H58"/>
  <c r="G58"/>
  <c r="H57"/>
  <c r="G57"/>
  <c r="H56"/>
  <c r="G56"/>
  <c r="H55"/>
  <c r="G55"/>
  <c r="H54"/>
  <c r="G54"/>
  <c r="H53"/>
  <c r="G53"/>
  <c r="H52"/>
  <c r="G52"/>
  <c r="H51"/>
  <c r="G51"/>
  <c r="H43"/>
  <c r="G43"/>
  <c r="H42"/>
  <c r="G42"/>
  <c r="H41"/>
  <c r="G41"/>
  <c r="H40"/>
  <c r="G40"/>
  <c r="H39"/>
  <c r="G39"/>
  <c r="H38"/>
  <c r="G38"/>
  <c r="H37"/>
  <c r="G37"/>
  <c r="H36"/>
  <c r="G36"/>
  <c r="H35"/>
  <c r="G35"/>
  <c r="H34"/>
  <c r="G34"/>
  <c r="H33"/>
  <c r="G33"/>
  <c r="H32"/>
  <c r="G32"/>
  <c r="H31"/>
  <c r="G31"/>
  <c r="H30"/>
  <c r="G30"/>
  <c r="H29"/>
  <c r="G29"/>
  <c r="H28"/>
  <c r="G28"/>
  <c r="H24"/>
  <c r="G24"/>
  <c r="H23"/>
  <c r="G23"/>
  <c r="H22"/>
  <c r="G22"/>
  <c r="H21"/>
  <c r="G21"/>
  <c r="H20"/>
  <c r="G20"/>
  <c r="H19"/>
  <c r="G19"/>
  <c r="H18"/>
  <c r="G18"/>
  <c r="J18" s="1"/>
  <c r="H17"/>
  <c r="G17"/>
  <c r="H16"/>
  <c r="G16"/>
  <c r="H15"/>
  <c r="G15"/>
  <c r="H14"/>
  <c r="G14"/>
  <c r="H13"/>
  <c r="G13"/>
  <c r="H12"/>
  <c r="G12"/>
  <c r="H11"/>
  <c r="G11"/>
  <c r="H10"/>
  <c r="G10"/>
  <c r="H9"/>
  <c r="G9"/>
  <c r="H8"/>
  <c r="G8"/>
  <c r="H7"/>
  <c r="G7"/>
  <c r="H6"/>
  <c r="G6"/>
  <c r="H5"/>
  <c r="G5"/>
  <c r="J240"/>
  <c r="J238"/>
  <c r="J236"/>
  <c r="J223"/>
  <c r="J221"/>
  <c r="J219"/>
  <c r="J217"/>
  <c r="J215"/>
  <c r="J213"/>
  <c r="J200"/>
  <c r="J198"/>
  <c r="J196"/>
  <c r="J194"/>
  <c r="J192"/>
  <c r="J190"/>
  <c r="J171"/>
  <c r="J169"/>
  <c r="J167"/>
  <c r="J154"/>
  <c r="J152"/>
  <c r="J150"/>
  <c r="J148"/>
  <c r="J146"/>
  <c r="J144"/>
  <c r="J131"/>
  <c r="J129"/>
  <c r="J127"/>
  <c r="J125"/>
  <c r="J123"/>
  <c r="J121"/>
  <c r="J309"/>
  <c r="I310"/>
  <c r="J311"/>
  <c r="I312"/>
  <c r="J314"/>
  <c r="I315"/>
  <c r="J316"/>
  <c r="I317"/>
  <c r="J318"/>
  <c r="I319"/>
  <c r="J320"/>
  <c r="I321"/>
  <c r="J322"/>
  <c r="I323"/>
  <c r="I309"/>
  <c r="J310"/>
  <c r="I311"/>
  <c r="J312"/>
  <c r="I314"/>
  <c r="J315"/>
  <c r="I316"/>
  <c r="J317"/>
  <c r="I318"/>
  <c r="J319"/>
  <c r="I320"/>
  <c r="J321"/>
  <c r="I322"/>
  <c r="J323"/>
  <c r="I281"/>
  <c r="J282"/>
  <c r="I283"/>
  <c r="J284"/>
  <c r="I285"/>
  <c r="J286"/>
  <c r="I287"/>
  <c r="J288"/>
  <c r="I289"/>
  <c r="J291"/>
  <c r="I292"/>
  <c r="J293"/>
  <c r="I294"/>
  <c r="J295"/>
  <c r="I296"/>
  <c r="J281"/>
  <c r="I282"/>
  <c r="J283"/>
  <c r="I284"/>
  <c r="J285"/>
  <c r="I286"/>
  <c r="J287"/>
  <c r="I288"/>
  <c r="J289"/>
  <c r="I291"/>
  <c r="J292"/>
  <c r="I293"/>
  <c r="J294"/>
  <c r="I295"/>
  <c r="J296"/>
  <c r="J260"/>
  <c r="I261"/>
  <c r="J262"/>
  <c r="I263"/>
  <c r="J264"/>
  <c r="I265"/>
  <c r="J266"/>
  <c r="I267"/>
  <c r="J268"/>
  <c r="I269"/>
  <c r="J270"/>
  <c r="I271"/>
  <c r="J272"/>
  <c r="I273"/>
  <c r="J274"/>
  <c r="I275"/>
  <c r="J276"/>
  <c r="I277"/>
  <c r="I260"/>
  <c r="J261"/>
  <c r="I262"/>
  <c r="J263"/>
  <c r="I264"/>
  <c r="J265"/>
  <c r="I266"/>
  <c r="J267"/>
  <c r="I268"/>
  <c r="J269"/>
  <c r="I270"/>
  <c r="J271"/>
  <c r="I272"/>
  <c r="J273"/>
  <c r="I274"/>
  <c r="J275"/>
  <c r="I276"/>
  <c r="J277"/>
  <c r="J235"/>
  <c r="I236"/>
  <c r="J237"/>
  <c r="I238"/>
  <c r="J239"/>
  <c r="I240"/>
  <c r="J241"/>
  <c r="I242"/>
  <c r="J243"/>
  <c r="I244"/>
  <c r="J245"/>
  <c r="I246"/>
  <c r="J247"/>
  <c r="I248"/>
  <c r="J249"/>
  <c r="I250"/>
  <c r="J251"/>
  <c r="I252"/>
  <c r="J253"/>
  <c r="I254"/>
  <c r="I235"/>
  <c r="I237"/>
  <c r="I239"/>
  <c r="I241"/>
  <c r="J242"/>
  <c r="I243"/>
  <c r="J244"/>
  <c r="I245"/>
  <c r="J246"/>
  <c r="I247"/>
  <c r="J248"/>
  <c r="I249"/>
  <c r="J250"/>
  <c r="I251"/>
  <c r="J252"/>
  <c r="I253"/>
  <c r="J254"/>
  <c r="J212"/>
  <c r="I213"/>
  <c r="J214"/>
  <c r="I215"/>
  <c r="J216"/>
  <c r="I217"/>
  <c r="J218"/>
  <c r="I219"/>
  <c r="J220"/>
  <c r="I221"/>
  <c r="J222"/>
  <c r="I223"/>
  <c r="J224"/>
  <c r="I225"/>
  <c r="J226"/>
  <c r="I227"/>
  <c r="J228"/>
  <c r="I229"/>
  <c r="J230"/>
  <c r="I231"/>
  <c r="I212"/>
  <c r="I214"/>
  <c r="I216"/>
  <c r="I218"/>
  <c r="I220"/>
  <c r="I222"/>
  <c r="I224"/>
  <c r="J225"/>
  <c r="I226"/>
  <c r="J227"/>
  <c r="I228"/>
  <c r="J229"/>
  <c r="I230"/>
  <c r="J231"/>
  <c r="J189"/>
  <c r="I190"/>
  <c r="J191"/>
  <c r="I192"/>
  <c r="J193"/>
  <c r="I194"/>
  <c r="J195"/>
  <c r="I196"/>
  <c r="J197"/>
  <c r="I198"/>
  <c r="J199"/>
  <c r="I200"/>
  <c r="J201"/>
  <c r="I202"/>
  <c r="J203"/>
  <c r="I204"/>
  <c r="J205"/>
  <c r="I206"/>
  <c r="J207"/>
  <c r="I208"/>
  <c r="I189"/>
  <c r="I191"/>
  <c r="I193"/>
  <c r="I195"/>
  <c r="I197"/>
  <c r="I199"/>
  <c r="I201"/>
  <c r="J202"/>
  <c r="I203"/>
  <c r="J204"/>
  <c r="I205"/>
  <c r="J206"/>
  <c r="I207"/>
  <c r="J208"/>
  <c r="J166"/>
  <c r="I167"/>
  <c r="J168"/>
  <c r="I169"/>
  <c r="J170"/>
  <c r="I171"/>
  <c r="J172"/>
  <c r="I173"/>
  <c r="J174"/>
  <c r="I175"/>
  <c r="J176"/>
  <c r="I177"/>
  <c r="J178"/>
  <c r="I179"/>
  <c r="J180"/>
  <c r="I181"/>
  <c r="J182"/>
  <c r="I183"/>
  <c r="J184"/>
  <c r="I185"/>
  <c r="I166"/>
  <c r="I168"/>
  <c r="I170"/>
  <c r="I172"/>
  <c r="J173"/>
  <c r="I174"/>
  <c r="J175"/>
  <c r="I176"/>
  <c r="J177"/>
  <c r="I178"/>
  <c r="J179"/>
  <c r="I180"/>
  <c r="J181"/>
  <c r="I182"/>
  <c r="J183"/>
  <c r="I184"/>
  <c r="J185"/>
  <c r="J143"/>
  <c r="I144"/>
  <c r="J145"/>
  <c r="I146"/>
  <c r="J147"/>
  <c r="I148"/>
  <c r="J149"/>
  <c r="I150"/>
  <c r="J151"/>
  <c r="I152"/>
  <c r="J153"/>
  <c r="I154"/>
  <c r="J155"/>
  <c r="I156"/>
  <c r="J157"/>
  <c r="I158"/>
  <c r="J159"/>
  <c r="I160"/>
  <c r="J161"/>
  <c r="I162"/>
  <c r="I143"/>
  <c r="I145"/>
  <c r="I147"/>
  <c r="I149"/>
  <c r="I151"/>
  <c r="I153"/>
  <c r="I155"/>
  <c r="J156"/>
  <c r="I157"/>
  <c r="J158"/>
  <c r="I159"/>
  <c r="J160"/>
  <c r="I161"/>
  <c r="J162"/>
  <c r="J120"/>
  <c r="I121"/>
  <c r="J122"/>
  <c r="I123"/>
  <c r="J124"/>
  <c r="I125"/>
  <c r="J126"/>
  <c r="I127"/>
  <c r="J128"/>
  <c r="I129"/>
  <c r="J130"/>
  <c r="I131"/>
  <c r="J132"/>
  <c r="I133"/>
  <c r="J134"/>
  <c r="I135"/>
  <c r="J136"/>
  <c r="I137"/>
  <c r="J138"/>
  <c r="I139"/>
  <c r="I120"/>
  <c r="I122"/>
  <c r="I124"/>
  <c r="I126"/>
  <c r="I128"/>
  <c r="I130"/>
  <c r="I132"/>
  <c r="J133"/>
  <c r="I134"/>
  <c r="J135"/>
  <c r="I136"/>
  <c r="J137"/>
  <c r="I138"/>
  <c r="J139"/>
  <c r="J97"/>
  <c r="I98"/>
  <c r="J99"/>
  <c r="I100"/>
  <c r="J101"/>
  <c r="I102"/>
  <c r="J103"/>
  <c r="I104"/>
  <c r="J105"/>
  <c r="I106"/>
  <c r="J107"/>
  <c r="I108"/>
  <c r="J109"/>
  <c r="I110"/>
  <c r="J111"/>
  <c r="I112"/>
  <c r="I97"/>
  <c r="J98"/>
  <c r="I99"/>
  <c r="J100"/>
  <c r="I101"/>
  <c r="J102"/>
  <c r="I103"/>
  <c r="J104"/>
  <c r="I105"/>
  <c r="J106"/>
  <c r="I107"/>
  <c r="J108"/>
  <c r="I109"/>
  <c r="J110"/>
  <c r="I111"/>
  <c r="J112"/>
  <c r="J74"/>
  <c r="I75"/>
  <c r="J76"/>
  <c r="I77"/>
  <c r="J78"/>
  <c r="I79"/>
  <c r="J80"/>
  <c r="I81"/>
  <c r="J82"/>
  <c r="I83"/>
  <c r="J84"/>
  <c r="I85"/>
  <c r="J86"/>
  <c r="I87"/>
  <c r="J88"/>
  <c r="I89"/>
  <c r="I74"/>
  <c r="J75"/>
  <c r="I76"/>
  <c r="J77"/>
  <c r="I78"/>
  <c r="J79"/>
  <c r="I80"/>
  <c r="J81"/>
  <c r="I82"/>
  <c r="J83"/>
  <c r="I84"/>
  <c r="J85"/>
  <c r="I86"/>
  <c r="J87"/>
  <c r="I88"/>
  <c r="J89"/>
  <c r="J51"/>
  <c r="I52"/>
  <c r="J53"/>
  <c r="I54"/>
  <c r="J55"/>
  <c r="I56"/>
  <c r="J57"/>
  <c r="I58"/>
  <c r="J59"/>
  <c r="I60"/>
  <c r="J61"/>
  <c r="I62"/>
  <c r="J63"/>
  <c r="I64"/>
  <c r="J65"/>
  <c r="I66"/>
  <c r="I51"/>
  <c r="J52"/>
  <c r="I53"/>
  <c r="J54"/>
  <c r="I55"/>
  <c r="J56"/>
  <c r="I57"/>
  <c r="J58"/>
  <c r="I59"/>
  <c r="J60"/>
  <c r="I61"/>
  <c r="J62"/>
  <c r="I63"/>
  <c r="J64"/>
  <c r="I65"/>
  <c r="J66"/>
  <c r="J28"/>
  <c r="I29"/>
  <c r="J30"/>
  <c r="I31"/>
  <c r="J32"/>
  <c r="I33"/>
  <c r="J34"/>
  <c r="I35"/>
  <c r="J36"/>
  <c r="I37"/>
  <c r="J38"/>
  <c r="I39"/>
  <c r="J40"/>
  <c r="I41"/>
  <c r="J42"/>
  <c r="I43"/>
  <c r="I28"/>
  <c r="J29"/>
  <c r="I30"/>
  <c r="J31"/>
  <c r="I32"/>
  <c r="J33"/>
  <c r="I34"/>
  <c r="J35"/>
  <c r="I36"/>
  <c r="J37"/>
  <c r="I38"/>
  <c r="J39"/>
  <c r="I40"/>
  <c r="J41"/>
  <c r="I42"/>
  <c r="J43"/>
  <c r="J5"/>
  <c r="I6"/>
  <c r="J7"/>
  <c r="I8"/>
  <c r="J9"/>
  <c r="I10"/>
  <c r="J11"/>
  <c r="I12"/>
  <c r="J13"/>
  <c r="I14"/>
  <c r="J15"/>
  <c r="I16"/>
  <c r="J17"/>
  <c r="I18"/>
  <c r="J19"/>
  <c r="I20"/>
  <c r="J21"/>
  <c r="I22"/>
  <c r="J23"/>
  <c r="I24"/>
  <c r="I5"/>
  <c r="J6"/>
  <c r="I7"/>
  <c r="J8"/>
  <c r="I9"/>
  <c r="J10"/>
  <c r="I11"/>
  <c r="J12"/>
  <c r="I13"/>
  <c r="J14"/>
  <c r="I15"/>
  <c r="J16"/>
  <c r="I17"/>
  <c r="I19"/>
  <c r="J20"/>
  <c r="I21"/>
  <c r="J22"/>
  <c r="I23"/>
  <c r="J24"/>
  <c r="I10" i="4"/>
  <c r="I9"/>
  <c r="I8"/>
  <c r="I7"/>
  <c r="K10" l="1"/>
  <c r="K8"/>
  <c r="K9"/>
  <c r="K7"/>
</calcChain>
</file>

<file path=xl/sharedStrings.xml><?xml version="1.0" encoding="utf-8"?>
<sst xmlns="http://schemas.openxmlformats.org/spreadsheetml/2006/main" count="1171" uniqueCount="76">
  <si>
    <t>口</t>
  </si>
  <si>
    <t>径</t>
  </si>
  <si>
    <t>外径</t>
  </si>
  <si>
    <t>肉厚</t>
  </si>
  <si>
    <t>内径</t>
  </si>
  <si>
    <t>配  管</t>
  </si>
  <si>
    <t>質  量</t>
  </si>
  <si>
    <t>内断面積</t>
  </si>
  <si>
    <t>㎏</t>
  </si>
  <si>
    <t>/m</t>
  </si>
  <si>
    <t>(A)</t>
  </si>
  <si>
    <t>(B)</t>
  </si>
  <si>
    <t>㎜</t>
  </si>
  <si>
    <t>管</t>
  </si>
  <si>
    <t>水</t>
  </si>
  <si>
    <t>㎝2</t>
  </si>
  <si>
    <t>3/8</t>
  </si>
  <si>
    <t>1/2</t>
  </si>
  <si>
    <t>3/4</t>
  </si>
  <si>
    <t>1 1/4</t>
  </si>
  <si>
    <t>1 1/2</t>
  </si>
  <si>
    <t>2 1/2</t>
  </si>
  <si>
    <t>3 1/2</t>
  </si>
  <si>
    <t>SGP</t>
    <phoneticPr fontId="1"/>
  </si>
  <si>
    <t>SUS304</t>
    <phoneticPr fontId="1"/>
  </si>
  <si>
    <t>Sch10s</t>
    <phoneticPr fontId="1"/>
  </si>
  <si>
    <t>SUS316</t>
    <phoneticPr fontId="1"/>
  </si>
  <si>
    <t>Sch20s</t>
  </si>
  <si>
    <t>Sch40</t>
    <phoneticPr fontId="1"/>
  </si>
  <si>
    <t>STP</t>
    <phoneticPr fontId="1"/>
  </si>
  <si>
    <t>Sch80</t>
  </si>
  <si>
    <t>Sch160</t>
  </si>
  <si>
    <t>VP</t>
    <phoneticPr fontId="1"/>
  </si>
  <si>
    <t>硬質塩化ビニル管</t>
  </si>
  <si>
    <t>硬質塩化ビニル管</t>
    <phoneticPr fontId="1"/>
  </si>
  <si>
    <t>炭素鋼鋼管</t>
  </si>
  <si>
    <t>ステンレス鋼管</t>
  </si>
  <si>
    <t>VU</t>
    <phoneticPr fontId="1"/>
  </si>
  <si>
    <t>配管番号</t>
    <rPh sb="0" eb="2">
      <t>ハイカン</t>
    </rPh>
    <rPh sb="2" eb="4">
      <t>バンゴウ</t>
    </rPh>
    <phoneticPr fontId="1"/>
  </si>
  <si>
    <t>図書番号</t>
    <rPh sb="0" eb="2">
      <t>トショ</t>
    </rPh>
    <rPh sb="2" eb="4">
      <t>バンゴウ</t>
    </rPh>
    <phoneticPr fontId="1"/>
  </si>
  <si>
    <t>備考</t>
    <rPh sb="0" eb="2">
      <t>ビコウ</t>
    </rPh>
    <phoneticPr fontId="1"/>
  </si>
  <si>
    <t>配管口径</t>
    <rPh sb="0" eb="2">
      <t>ハイカン</t>
    </rPh>
    <rPh sb="2" eb="4">
      <t>コウケイ</t>
    </rPh>
    <phoneticPr fontId="1"/>
  </si>
  <si>
    <t>長さ</t>
    <rPh sb="0" eb="1">
      <t>ナガ</t>
    </rPh>
    <phoneticPr fontId="1"/>
  </si>
  <si>
    <t>容積</t>
    <rPh sb="0" eb="2">
      <t>ヨウセキ</t>
    </rPh>
    <phoneticPr fontId="1"/>
  </si>
  <si>
    <t>厚さ</t>
    <rPh sb="0" eb="1">
      <t>アツ</t>
    </rPh>
    <phoneticPr fontId="1"/>
  </si>
  <si>
    <t>呼び</t>
    <rPh sb="0" eb="1">
      <t>ヨ</t>
    </rPh>
    <phoneticPr fontId="1"/>
  </si>
  <si>
    <t>AB005G001</t>
    <phoneticPr fontId="1"/>
  </si>
  <si>
    <t>A</t>
  </si>
  <si>
    <t>内断面積</t>
    <rPh sb="0" eb="1">
      <t>ナイ</t>
    </rPh>
    <rPh sb="1" eb="4">
      <t>ダンメンセキ</t>
    </rPh>
    <phoneticPr fontId="1"/>
  </si>
  <si>
    <t>A</t>
    <phoneticPr fontId="3"/>
  </si>
  <si>
    <t>B</t>
    <phoneticPr fontId="3"/>
  </si>
  <si>
    <t>材質</t>
    <rPh sb="0" eb="2">
      <t>ザイシツ</t>
    </rPh>
    <phoneticPr fontId="1"/>
  </si>
  <si>
    <t>材質</t>
    <rPh sb="0" eb="2">
      <t>ザイシツ</t>
    </rPh>
    <phoneticPr fontId="3"/>
  </si>
  <si>
    <t>SGP</t>
  </si>
  <si>
    <t>non</t>
  </si>
  <si>
    <t>non</t>
    <phoneticPr fontId="1"/>
  </si>
  <si>
    <t>non</t>
    <phoneticPr fontId="3"/>
  </si>
  <si>
    <t>200A-001</t>
    <phoneticPr fontId="3"/>
  </si>
  <si>
    <t>50A-002</t>
    <phoneticPr fontId="3"/>
  </si>
  <si>
    <t>100A-003</t>
    <phoneticPr fontId="3"/>
  </si>
  <si>
    <t>(cm2)</t>
    <phoneticPr fontId="3"/>
  </si>
  <si>
    <t>(mm)</t>
    <phoneticPr fontId="3"/>
  </si>
  <si>
    <t>(m3)</t>
    <phoneticPr fontId="3"/>
  </si>
  <si>
    <t>選択</t>
    <rPh sb="0" eb="2">
      <t>センタク</t>
    </rPh>
    <phoneticPr fontId="3"/>
  </si>
  <si>
    <t>自動</t>
    <rPh sb="0" eb="2">
      <t>ジドウ</t>
    </rPh>
    <phoneticPr fontId="3"/>
  </si>
  <si>
    <t>入力</t>
    <rPh sb="0" eb="2">
      <t>ニュウリョク</t>
    </rPh>
    <phoneticPr fontId="3"/>
  </si>
  <si>
    <t>No</t>
    <phoneticPr fontId="3"/>
  </si>
  <si>
    <t>検索用</t>
    <rPh sb="0" eb="2">
      <t>ケンサク</t>
    </rPh>
    <rPh sb="2" eb="3">
      <t>ヨウ</t>
    </rPh>
    <phoneticPr fontId="3"/>
  </si>
  <si>
    <t>自動-非表示</t>
    <rPh sb="0" eb="2">
      <t>ジドウ</t>
    </rPh>
    <rPh sb="3" eb="6">
      <t>ヒヒョウジ</t>
    </rPh>
    <phoneticPr fontId="3"/>
  </si>
  <si>
    <t>STP</t>
  </si>
  <si>
    <t>Sch40</t>
  </si>
  <si>
    <t>_SUS304</t>
    <phoneticPr fontId="1"/>
  </si>
  <si>
    <t>_SUS316</t>
    <phoneticPr fontId="1"/>
  </si>
  <si>
    <t>Sch10s</t>
  </si>
  <si>
    <t>_SUS316</t>
  </si>
  <si>
    <t>_SUS304</t>
  </si>
</sst>
</file>

<file path=xl/styles.xml><?xml version="1.0" encoding="utf-8"?>
<styleSheet xmlns="http://schemas.openxmlformats.org/spreadsheetml/2006/main">
  <numFmts count="2">
    <numFmt numFmtId="176" formatCode="0.000"/>
    <numFmt numFmtId="177" formatCode="0.0"/>
  </numFmts>
  <fonts count="6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0.49998474074526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59">
    <xf numFmtId="0" fontId="0" fillId="0" borderId="0" xfId="0">
      <alignment vertical="center"/>
    </xf>
    <xf numFmtId="0" fontId="0" fillId="0" borderId="6" xfId="0" applyBorder="1" applyAlignment="1"/>
    <xf numFmtId="56" fontId="0" fillId="0" borderId="6" xfId="0" quotePrefix="1" applyNumberFormat="1" applyBorder="1" applyAlignment="1">
      <alignment horizontal="right"/>
    </xf>
    <xf numFmtId="2" fontId="0" fillId="0" borderId="6" xfId="0" applyNumberFormat="1" applyBorder="1" applyAlignment="1"/>
    <xf numFmtId="176" fontId="0" fillId="0" borderId="6" xfId="0" applyNumberFormat="1" applyBorder="1" applyAlignment="1"/>
    <xf numFmtId="0" fontId="0" fillId="0" borderId="6" xfId="0" quotePrefix="1" applyBorder="1" applyAlignment="1">
      <alignment horizontal="right"/>
    </xf>
    <xf numFmtId="0" fontId="0" fillId="0" borderId="6" xfId="0" applyBorder="1" applyAlignment="1">
      <alignment horizontal="right"/>
    </xf>
    <xf numFmtId="177" fontId="0" fillId="0" borderId="6" xfId="0" applyNumberFormat="1" applyBorder="1" applyAlignment="1"/>
    <xf numFmtId="1" fontId="0" fillId="0" borderId="6" xfId="0" applyNumberFormat="1" applyBorder="1" applyAlignment="1"/>
    <xf numFmtId="0" fontId="2" fillId="0" borderId="0" xfId="1" applyFill="1">
      <alignment vertical="center"/>
    </xf>
    <xf numFmtId="0" fontId="2" fillId="0" borderId="0" xfId="1">
      <alignment vertical="center"/>
    </xf>
    <xf numFmtId="0" fontId="2" fillId="0" borderId="6" xfId="1" applyFill="1" applyBorder="1" applyAlignment="1">
      <alignment horizontal="right" vertical="center"/>
    </xf>
    <xf numFmtId="0" fontId="2" fillId="0" borderId="6" xfId="1" applyFill="1" applyBorder="1" applyAlignment="1">
      <alignment horizontal="center" vertical="center"/>
    </xf>
    <xf numFmtId="0" fontId="2" fillId="0" borderId="6" xfId="1" applyFill="1" applyBorder="1">
      <alignment vertical="center"/>
    </xf>
    <xf numFmtId="0" fontId="2" fillId="0" borderId="0" xfId="1" applyFill="1" applyAlignment="1">
      <alignment horizontal="right" vertical="center"/>
    </xf>
    <xf numFmtId="0" fontId="2" fillId="0" borderId="0" xfId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/>
    <xf numFmtId="0" fontId="0" fillId="2" borderId="0" xfId="0" applyFill="1" applyBorder="1" applyAlignment="1"/>
    <xf numFmtId="0" fontId="0" fillId="2" borderId="4" xfId="0" applyFill="1" applyBorder="1" applyAlignment="1">
      <alignment horizontal="center"/>
    </xf>
    <xf numFmtId="0" fontId="0" fillId="2" borderId="4" xfId="0" applyFill="1" applyBorder="1" applyAlignment="1">
      <alignment horizontal="right"/>
    </xf>
    <xf numFmtId="0" fontId="0" fillId="2" borderId="0" xfId="0" applyFill="1" applyBorder="1" applyAlignment="1">
      <alignment horizontal="left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7" xfId="0" applyFill="1" applyBorder="1" applyAlignment="1">
      <alignment horizontal="right"/>
    </xf>
    <xf numFmtId="0" fontId="0" fillId="2" borderId="10" xfId="0" applyFill="1" applyBorder="1" applyAlignment="1">
      <alignment horizontal="left"/>
    </xf>
    <xf numFmtId="0" fontId="0" fillId="2" borderId="11" xfId="0" applyFill="1" applyBorder="1" applyAlignment="1">
      <alignment horizontal="center"/>
    </xf>
    <xf numFmtId="0" fontId="0" fillId="0" borderId="6" xfId="0" applyBorder="1">
      <alignment vertical="center"/>
    </xf>
    <xf numFmtId="0" fontId="0" fillId="0" borderId="0" xfId="0" applyBorder="1">
      <alignment vertical="center"/>
    </xf>
    <xf numFmtId="0" fontId="2" fillId="0" borderId="8" xfId="1" applyFill="1" applyBorder="1" applyAlignment="1">
      <alignment horizontal="center" vertical="center"/>
    </xf>
    <xf numFmtId="0" fontId="4" fillId="0" borderId="0" xfId="1" applyFont="1" applyFill="1" applyAlignment="1">
      <alignment horizontal="right" vertical="center"/>
    </xf>
    <xf numFmtId="2" fontId="2" fillId="0" borderId="6" xfId="1" applyNumberFormat="1" applyFill="1" applyBorder="1" applyAlignment="1">
      <alignment horizontal="right" vertical="center"/>
    </xf>
    <xf numFmtId="0" fontId="5" fillId="0" borderId="0" xfId="1" applyFont="1" applyFill="1" applyAlignment="1">
      <alignment horizontal="right" vertical="center"/>
    </xf>
    <xf numFmtId="0" fontId="5" fillId="0" borderId="6" xfId="1" applyFont="1" applyFill="1" applyBorder="1" applyAlignment="1">
      <alignment horizontal="right" vertical="center"/>
    </xf>
    <xf numFmtId="0" fontId="2" fillId="0" borderId="8" xfId="1" applyFill="1" applyBorder="1">
      <alignment vertical="center"/>
    </xf>
    <xf numFmtId="0" fontId="2" fillId="0" borderId="8" xfId="1" applyFill="1" applyBorder="1" applyAlignment="1">
      <alignment horizontal="right" vertical="center"/>
    </xf>
    <xf numFmtId="0" fontId="5" fillId="0" borderId="8" xfId="1" applyFont="1" applyFill="1" applyBorder="1" applyAlignment="1">
      <alignment horizontal="right" vertical="center"/>
    </xf>
    <xf numFmtId="2" fontId="2" fillId="0" borderId="8" xfId="1" applyNumberFormat="1" applyFill="1" applyBorder="1" applyAlignment="1">
      <alignment horizontal="right" vertical="center"/>
    </xf>
    <xf numFmtId="0" fontId="5" fillId="5" borderId="13" xfId="1" applyFont="1" applyFill="1" applyBorder="1" applyAlignment="1">
      <alignment horizontal="center" vertical="center"/>
    </xf>
    <xf numFmtId="0" fontId="2" fillId="3" borderId="14" xfId="1" applyFill="1" applyBorder="1" applyAlignment="1">
      <alignment horizontal="center" vertical="center"/>
    </xf>
    <xf numFmtId="0" fontId="2" fillId="0" borderId="14" xfId="1" applyFill="1" applyBorder="1" applyAlignment="1">
      <alignment horizontal="center" vertical="center"/>
    </xf>
    <xf numFmtId="0" fontId="5" fillId="5" borderId="17" xfId="1" applyFont="1" applyFill="1" applyBorder="1" applyAlignment="1">
      <alignment horizontal="center" vertical="center"/>
    </xf>
    <xf numFmtId="0" fontId="2" fillId="3" borderId="18" xfId="1" applyFill="1" applyBorder="1" applyAlignment="1">
      <alignment horizontal="center" vertical="center"/>
    </xf>
    <xf numFmtId="0" fontId="2" fillId="0" borderId="18" xfId="1" applyFill="1" applyBorder="1" applyAlignment="1">
      <alignment horizontal="center" vertical="center"/>
    </xf>
    <xf numFmtId="0" fontId="2" fillId="0" borderId="12" xfId="1" applyFill="1" applyBorder="1" applyAlignment="1">
      <alignment horizontal="center" vertical="center"/>
    </xf>
    <xf numFmtId="0" fontId="2" fillId="0" borderId="16" xfId="1" applyFill="1" applyBorder="1" applyAlignment="1">
      <alignment horizontal="center" vertical="center"/>
    </xf>
    <xf numFmtId="0" fontId="2" fillId="0" borderId="13" xfId="1" applyFill="1" applyBorder="1" applyAlignment="1">
      <alignment horizontal="center" vertical="center"/>
    </xf>
    <xf numFmtId="0" fontId="2" fillId="0" borderId="17" xfId="1" applyFill="1" applyBorder="1" applyAlignment="1">
      <alignment horizontal="center" vertical="center"/>
    </xf>
    <xf numFmtId="0" fontId="2" fillId="0" borderId="15" xfId="1" applyFill="1" applyBorder="1" applyAlignment="1">
      <alignment horizontal="center" vertical="center"/>
    </xf>
    <xf numFmtId="0" fontId="2" fillId="0" borderId="19" xfId="1" applyFill="1" applyBorder="1" applyAlignment="1">
      <alignment horizontal="center" vertical="center"/>
    </xf>
    <xf numFmtId="0" fontId="2" fillId="4" borderId="13" xfId="1" applyFill="1" applyBorder="1" applyAlignment="1">
      <alignment horizontal="center" vertical="center"/>
    </xf>
    <xf numFmtId="0" fontId="2" fillId="4" borderId="17" xfId="1" applyFill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U794"/>
  <sheetViews>
    <sheetView tabSelected="1" topLeftCell="C1" zoomScale="90" zoomScaleNormal="90" zoomScaleSheetLayoutView="100" workbookViewId="0">
      <selection activeCell="K2" sqref="K2"/>
    </sheetView>
  </sheetViews>
  <sheetFormatPr defaultRowHeight="13.5"/>
  <cols>
    <col min="1" max="1" width="4.5" style="9" bestFit="1" customWidth="1"/>
    <col min="2" max="2" width="14.125" style="14" bestFit="1" customWidth="1"/>
    <col min="3" max="3" width="9.625" style="14" customWidth="1"/>
    <col min="4" max="4" width="8.875" style="15" bestFit="1" customWidth="1"/>
    <col min="5" max="5" width="11.5" style="15" bestFit="1" customWidth="1"/>
    <col min="6" max="6" width="10.75" style="15" customWidth="1"/>
    <col min="7" max="7" width="7.75" style="15" customWidth="1"/>
    <col min="8" max="8" width="9.125" style="38" customWidth="1"/>
    <col min="9" max="9" width="12.75" style="14" bestFit="1" customWidth="1"/>
    <col min="10" max="10" width="8.75" style="14" bestFit="1" customWidth="1"/>
    <col min="11" max="11" width="12.75" style="14" bestFit="1" customWidth="1"/>
    <col min="12" max="12" width="28.75" style="9" customWidth="1"/>
    <col min="13" max="16" width="9" style="10"/>
    <col min="17" max="17" width="8" bestFit="1" customWidth="1"/>
    <col min="18" max="18" width="7.625" bestFit="1" customWidth="1"/>
    <col min="19" max="19" width="9" style="10"/>
    <col min="22" max="16384" width="9" style="10"/>
  </cols>
  <sheetData>
    <row r="1" spans="1:18">
      <c r="N1" s="10" t="s">
        <v>49</v>
      </c>
      <c r="O1" s="10" t="s">
        <v>50</v>
      </c>
      <c r="Q1" t="s">
        <v>52</v>
      </c>
      <c r="R1" s="9"/>
    </row>
    <row r="2" spans="1:18">
      <c r="N2" s="1">
        <v>10</v>
      </c>
      <c r="O2" s="2" t="s">
        <v>16</v>
      </c>
      <c r="Q2" s="33" t="s">
        <v>23</v>
      </c>
      <c r="R2" s="34"/>
    </row>
    <row r="3" spans="1:18">
      <c r="N3" s="1">
        <v>13</v>
      </c>
      <c r="O3" s="2" t="s">
        <v>16</v>
      </c>
      <c r="Q3" s="33" t="s">
        <v>29</v>
      </c>
      <c r="R3" s="34"/>
    </row>
    <row r="4" spans="1:18" ht="14.25" thickBot="1">
      <c r="B4" s="36" t="s">
        <v>65</v>
      </c>
      <c r="C4" s="36" t="s">
        <v>65</v>
      </c>
      <c r="D4" s="36" t="s">
        <v>63</v>
      </c>
      <c r="E4" s="36" t="s">
        <v>63</v>
      </c>
      <c r="F4" s="36" t="s">
        <v>63</v>
      </c>
      <c r="G4" s="36" t="s">
        <v>63</v>
      </c>
      <c r="H4" s="38" t="s">
        <v>68</v>
      </c>
      <c r="I4" s="36" t="s">
        <v>64</v>
      </c>
      <c r="J4" s="36" t="s">
        <v>65</v>
      </c>
      <c r="K4" s="36" t="s">
        <v>64</v>
      </c>
      <c r="L4" s="36" t="s">
        <v>65</v>
      </c>
      <c r="N4" s="1">
        <v>15</v>
      </c>
      <c r="O4" s="5" t="s">
        <v>17</v>
      </c>
      <c r="Q4" s="33" t="s">
        <v>71</v>
      </c>
      <c r="R4" s="34"/>
    </row>
    <row r="5" spans="1:18">
      <c r="A5" s="50" t="s">
        <v>66</v>
      </c>
      <c r="B5" s="52" t="s">
        <v>39</v>
      </c>
      <c r="C5" s="52" t="s">
        <v>38</v>
      </c>
      <c r="D5" s="56" t="s">
        <v>45</v>
      </c>
      <c r="E5" s="56" t="s">
        <v>41</v>
      </c>
      <c r="F5" s="56" t="s">
        <v>51</v>
      </c>
      <c r="G5" s="56" t="s">
        <v>44</v>
      </c>
      <c r="H5" s="44" t="s">
        <v>67</v>
      </c>
      <c r="I5" s="45" t="s">
        <v>48</v>
      </c>
      <c r="J5" s="46" t="s">
        <v>42</v>
      </c>
      <c r="K5" s="45" t="s">
        <v>43</v>
      </c>
      <c r="L5" s="54" t="s">
        <v>40</v>
      </c>
      <c r="N5" s="1">
        <v>16</v>
      </c>
      <c r="O5" s="5" t="s">
        <v>17</v>
      </c>
      <c r="Q5" s="33" t="s">
        <v>72</v>
      </c>
      <c r="R5" s="34"/>
    </row>
    <row r="6" spans="1:18" ht="14.25" thickBot="1">
      <c r="A6" s="51"/>
      <c r="B6" s="53"/>
      <c r="C6" s="53"/>
      <c r="D6" s="57"/>
      <c r="E6" s="57"/>
      <c r="F6" s="57"/>
      <c r="G6" s="57"/>
      <c r="H6" s="47"/>
      <c r="I6" s="48" t="s">
        <v>60</v>
      </c>
      <c r="J6" s="49" t="s">
        <v>61</v>
      </c>
      <c r="K6" s="48" t="s">
        <v>62</v>
      </c>
      <c r="L6" s="55"/>
      <c r="N6" s="1">
        <v>20</v>
      </c>
      <c r="O6" s="5" t="s">
        <v>18</v>
      </c>
      <c r="Q6" s="33" t="s">
        <v>32</v>
      </c>
      <c r="R6" s="34"/>
    </row>
    <row r="7" spans="1:18">
      <c r="A7" s="40">
        <v>1</v>
      </c>
      <c r="B7" s="41" t="s">
        <v>46</v>
      </c>
      <c r="C7" s="41" t="s">
        <v>57</v>
      </c>
      <c r="D7" s="35" t="s">
        <v>47</v>
      </c>
      <c r="E7" s="35">
        <v>200</v>
      </c>
      <c r="F7" s="35" t="s">
        <v>53</v>
      </c>
      <c r="G7" s="35" t="s">
        <v>54</v>
      </c>
      <c r="H7" s="42" t="str">
        <f>F7&amp;G7</f>
        <v>SGPnon</v>
      </c>
      <c r="I7" s="43">
        <f ca="1">IF(OR(D7="",E7="",F7="",G7=""),"",ROUND(VLOOKUP(E7,INDIRECT(H7),8,FALSE),2))</f>
        <v>329.1</v>
      </c>
      <c r="J7" s="41">
        <v>500</v>
      </c>
      <c r="K7" s="41">
        <f ca="1">IF(OR(D7="",E7="",F7="",G7=""),"",I7*J7/10000000)</f>
        <v>1.6455000000000001E-2</v>
      </c>
      <c r="L7" s="40"/>
      <c r="N7" s="1">
        <v>25</v>
      </c>
      <c r="O7" s="6">
        <v>1</v>
      </c>
      <c r="Q7" s="33" t="s">
        <v>37</v>
      </c>
      <c r="R7" s="34"/>
    </row>
    <row r="8" spans="1:18">
      <c r="A8" s="13">
        <v>2</v>
      </c>
      <c r="B8" s="11" t="s">
        <v>46</v>
      </c>
      <c r="C8" s="11" t="s">
        <v>58</v>
      </c>
      <c r="D8" s="12" t="s">
        <v>47</v>
      </c>
      <c r="E8" s="12">
        <v>50</v>
      </c>
      <c r="F8" s="12" t="s">
        <v>69</v>
      </c>
      <c r="G8" s="12" t="s">
        <v>70</v>
      </c>
      <c r="H8" s="39" t="str">
        <f t="shared" ref="H8:H46" si="0">F8&amp;G8</f>
        <v>STPSch40</v>
      </c>
      <c r="I8" s="37">
        <f t="shared" ref="I8:I46" ca="1" si="1">IF(OR(D8="",E8="",F8="",G8=""),"",ROUND(VLOOKUP(E8,INDIRECT(H8),8,FALSE),2))</f>
        <v>21.81</v>
      </c>
      <c r="J8" s="11">
        <v>470</v>
      </c>
      <c r="K8" s="41">
        <f t="shared" ref="K8:K46" ca="1" si="2">IF(OR(D8="",E8="",F8="",G8=""),"",I8*J8/10000000)</f>
        <v>1.0250699999999999E-3</v>
      </c>
      <c r="L8" s="13"/>
      <c r="N8" s="1">
        <v>30</v>
      </c>
      <c r="O8" s="5" t="s">
        <v>19</v>
      </c>
      <c r="Q8" s="34"/>
      <c r="R8" s="34"/>
    </row>
    <row r="9" spans="1:18">
      <c r="A9" s="13">
        <v>3</v>
      </c>
      <c r="B9" s="11" t="s">
        <v>46</v>
      </c>
      <c r="C9" s="11" t="s">
        <v>59</v>
      </c>
      <c r="D9" s="12" t="s">
        <v>47</v>
      </c>
      <c r="E9" s="12">
        <v>100</v>
      </c>
      <c r="F9" s="12" t="s">
        <v>74</v>
      </c>
      <c r="G9" s="12" t="s">
        <v>73</v>
      </c>
      <c r="H9" s="39" t="str">
        <f t="shared" si="0"/>
        <v>_SUS316Sch10s</v>
      </c>
      <c r="I9" s="37">
        <f t="shared" ca="1" si="1"/>
        <v>92.12</v>
      </c>
      <c r="J9" s="11">
        <v>4500</v>
      </c>
      <c r="K9" s="41">
        <f t="shared" ca="1" si="2"/>
        <v>4.1453999999999998E-2</v>
      </c>
      <c r="L9" s="13"/>
      <c r="N9" s="1">
        <v>32</v>
      </c>
      <c r="O9" s="5" t="s">
        <v>19</v>
      </c>
      <c r="Q9" s="34"/>
      <c r="R9" s="34"/>
    </row>
    <row r="10" spans="1:18">
      <c r="A10" s="13">
        <v>4</v>
      </c>
      <c r="B10" s="11"/>
      <c r="C10" s="11"/>
      <c r="D10" s="12" t="s">
        <v>47</v>
      </c>
      <c r="E10" s="12">
        <v>25</v>
      </c>
      <c r="F10" s="12" t="s">
        <v>75</v>
      </c>
      <c r="G10" s="12" t="s">
        <v>70</v>
      </c>
      <c r="H10" s="39" t="str">
        <f t="shared" si="0"/>
        <v>_SUS304Sch40</v>
      </c>
      <c r="I10" s="37">
        <f t="shared" ca="1" si="1"/>
        <v>5.81</v>
      </c>
      <c r="J10" s="11"/>
      <c r="K10" s="41">
        <f t="shared" ca="1" si="2"/>
        <v>0</v>
      </c>
      <c r="L10" s="13"/>
      <c r="N10" s="1">
        <v>40</v>
      </c>
      <c r="O10" s="5" t="s">
        <v>20</v>
      </c>
      <c r="Q10" s="34"/>
      <c r="R10" s="34"/>
    </row>
    <row r="11" spans="1:18">
      <c r="A11" s="13">
        <v>5</v>
      </c>
      <c r="B11" s="11"/>
      <c r="C11" s="11"/>
      <c r="D11" s="12"/>
      <c r="E11" s="12"/>
      <c r="F11" s="12"/>
      <c r="G11" s="12"/>
      <c r="H11" s="39" t="str">
        <f t="shared" si="0"/>
        <v/>
      </c>
      <c r="I11" s="37" t="str">
        <f t="shared" ca="1" si="1"/>
        <v/>
      </c>
      <c r="J11" s="11"/>
      <c r="K11" s="41" t="str">
        <f t="shared" si="2"/>
        <v/>
      </c>
      <c r="L11" s="13"/>
      <c r="N11" s="1">
        <v>50</v>
      </c>
      <c r="O11" s="6">
        <v>2</v>
      </c>
      <c r="Q11" s="34"/>
      <c r="R11" s="34"/>
    </row>
    <row r="12" spans="1:18">
      <c r="A12" s="13">
        <v>6</v>
      </c>
      <c r="B12" s="11"/>
      <c r="C12" s="11"/>
      <c r="D12" s="12"/>
      <c r="E12" s="12"/>
      <c r="F12" s="12"/>
      <c r="G12" s="12"/>
      <c r="H12" s="39" t="str">
        <f t="shared" si="0"/>
        <v/>
      </c>
      <c r="I12" s="37" t="str">
        <f t="shared" ca="1" si="1"/>
        <v/>
      </c>
      <c r="J12" s="11"/>
      <c r="K12" s="41" t="str">
        <f t="shared" si="2"/>
        <v/>
      </c>
      <c r="L12" s="13"/>
      <c r="N12" s="1">
        <v>65</v>
      </c>
      <c r="O12" s="5" t="s">
        <v>21</v>
      </c>
      <c r="Q12" s="34"/>
      <c r="R12" s="34"/>
    </row>
    <row r="13" spans="1:18">
      <c r="A13" s="13">
        <v>7</v>
      </c>
      <c r="B13" s="11"/>
      <c r="C13" s="11"/>
      <c r="D13" s="12"/>
      <c r="E13" s="12"/>
      <c r="F13" s="12"/>
      <c r="G13" s="12"/>
      <c r="H13" s="39" t="str">
        <f t="shared" si="0"/>
        <v/>
      </c>
      <c r="I13" s="37" t="str">
        <f t="shared" ca="1" si="1"/>
        <v/>
      </c>
      <c r="J13" s="11"/>
      <c r="K13" s="41" t="str">
        <f t="shared" si="2"/>
        <v/>
      </c>
      <c r="L13" s="13"/>
      <c r="N13" s="1">
        <v>75</v>
      </c>
      <c r="O13" s="6">
        <v>3</v>
      </c>
      <c r="Q13" s="34"/>
      <c r="R13" s="34"/>
    </row>
    <row r="14" spans="1:18">
      <c r="A14" s="13">
        <v>8</v>
      </c>
      <c r="B14" s="11"/>
      <c r="C14" s="11"/>
      <c r="D14" s="12"/>
      <c r="E14" s="12"/>
      <c r="F14" s="12"/>
      <c r="G14" s="12"/>
      <c r="H14" s="39" t="str">
        <f t="shared" si="0"/>
        <v/>
      </c>
      <c r="I14" s="37" t="str">
        <f t="shared" ca="1" si="1"/>
        <v/>
      </c>
      <c r="J14" s="11"/>
      <c r="K14" s="41" t="str">
        <f t="shared" si="2"/>
        <v/>
      </c>
      <c r="L14" s="13"/>
      <c r="N14" s="1">
        <v>80</v>
      </c>
      <c r="O14" s="6">
        <v>3</v>
      </c>
      <c r="Q14" s="34"/>
      <c r="R14" s="34"/>
    </row>
    <row r="15" spans="1:18">
      <c r="A15" s="13">
        <v>9</v>
      </c>
      <c r="B15" s="11"/>
      <c r="C15" s="11"/>
      <c r="D15" s="12"/>
      <c r="E15" s="12"/>
      <c r="F15" s="12"/>
      <c r="G15" s="12"/>
      <c r="H15" s="39" t="str">
        <f t="shared" si="0"/>
        <v/>
      </c>
      <c r="I15" s="37" t="str">
        <f t="shared" ca="1" si="1"/>
        <v/>
      </c>
      <c r="J15" s="11"/>
      <c r="K15" s="41" t="str">
        <f t="shared" si="2"/>
        <v/>
      </c>
      <c r="L15" s="13"/>
      <c r="N15" s="1">
        <v>90</v>
      </c>
      <c r="O15" s="5" t="s">
        <v>22</v>
      </c>
      <c r="Q15" s="34"/>
      <c r="R15" s="34"/>
    </row>
    <row r="16" spans="1:18">
      <c r="A16" s="13">
        <v>10</v>
      </c>
      <c r="B16" s="11"/>
      <c r="C16" s="11"/>
      <c r="D16" s="12"/>
      <c r="E16" s="12"/>
      <c r="F16" s="12"/>
      <c r="G16" s="12"/>
      <c r="H16" s="39" t="str">
        <f t="shared" si="0"/>
        <v/>
      </c>
      <c r="I16" s="37" t="str">
        <f t="shared" ca="1" si="1"/>
        <v/>
      </c>
      <c r="J16" s="11"/>
      <c r="K16" s="41" t="str">
        <f t="shared" si="2"/>
        <v/>
      </c>
      <c r="L16" s="13"/>
      <c r="N16" s="1">
        <v>100</v>
      </c>
      <c r="O16" s="6">
        <v>4</v>
      </c>
      <c r="Q16" s="34"/>
      <c r="R16" s="34"/>
    </row>
    <row r="17" spans="1:18">
      <c r="A17" s="13">
        <v>11</v>
      </c>
      <c r="B17" s="11"/>
      <c r="C17" s="11"/>
      <c r="D17" s="12"/>
      <c r="E17" s="12"/>
      <c r="F17" s="12"/>
      <c r="G17" s="12"/>
      <c r="H17" s="39" t="str">
        <f t="shared" si="0"/>
        <v/>
      </c>
      <c r="I17" s="37" t="str">
        <f t="shared" ca="1" si="1"/>
        <v/>
      </c>
      <c r="J17" s="11"/>
      <c r="K17" s="41" t="str">
        <f t="shared" si="2"/>
        <v/>
      </c>
      <c r="L17" s="13"/>
      <c r="N17" s="1">
        <v>125</v>
      </c>
      <c r="O17" s="6">
        <v>5</v>
      </c>
      <c r="Q17" s="34"/>
      <c r="R17" s="34"/>
    </row>
    <row r="18" spans="1:18">
      <c r="A18" s="13">
        <v>12</v>
      </c>
      <c r="B18" s="11"/>
      <c r="C18" s="11"/>
      <c r="D18" s="12"/>
      <c r="E18" s="12"/>
      <c r="F18" s="12"/>
      <c r="G18" s="12"/>
      <c r="H18" s="39" t="str">
        <f t="shared" si="0"/>
        <v/>
      </c>
      <c r="I18" s="37" t="str">
        <f t="shared" ca="1" si="1"/>
        <v/>
      </c>
      <c r="J18" s="11"/>
      <c r="K18" s="41" t="str">
        <f t="shared" si="2"/>
        <v/>
      </c>
      <c r="L18" s="13"/>
      <c r="N18" s="1">
        <v>150</v>
      </c>
      <c r="O18" s="6">
        <v>6</v>
      </c>
    </row>
    <row r="19" spans="1:18">
      <c r="A19" s="13">
        <v>13</v>
      </c>
      <c r="B19" s="11"/>
      <c r="C19" s="11"/>
      <c r="D19" s="12"/>
      <c r="E19" s="12"/>
      <c r="F19" s="12"/>
      <c r="G19" s="12"/>
      <c r="H19" s="39" t="str">
        <f t="shared" si="0"/>
        <v/>
      </c>
      <c r="I19" s="37" t="str">
        <f t="shared" ca="1" si="1"/>
        <v/>
      </c>
      <c r="J19" s="11"/>
      <c r="K19" s="41" t="str">
        <f t="shared" si="2"/>
        <v/>
      </c>
      <c r="L19" s="13"/>
      <c r="N19" s="1">
        <v>200</v>
      </c>
      <c r="O19" s="6">
        <v>8</v>
      </c>
    </row>
    <row r="20" spans="1:18">
      <c r="A20" s="13">
        <v>14</v>
      </c>
      <c r="B20" s="11"/>
      <c r="C20" s="11"/>
      <c r="D20" s="12"/>
      <c r="E20" s="12"/>
      <c r="F20" s="12"/>
      <c r="G20" s="12"/>
      <c r="H20" s="39" t="str">
        <f t="shared" si="0"/>
        <v/>
      </c>
      <c r="I20" s="37" t="str">
        <f t="shared" ca="1" si="1"/>
        <v/>
      </c>
      <c r="J20" s="11"/>
      <c r="K20" s="41" t="str">
        <f t="shared" si="2"/>
        <v/>
      </c>
      <c r="L20" s="13"/>
      <c r="N20" s="1">
        <v>250</v>
      </c>
      <c r="O20" s="6">
        <v>10</v>
      </c>
      <c r="Q20" s="33" t="s">
        <v>23</v>
      </c>
      <c r="R20" s="33" t="s">
        <v>56</v>
      </c>
    </row>
    <row r="21" spans="1:18">
      <c r="A21" s="13">
        <v>15</v>
      </c>
      <c r="B21" s="11"/>
      <c r="C21" s="11"/>
      <c r="D21" s="12"/>
      <c r="E21" s="12"/>
      <c r="F21" s="12"/>
      <c r="G21" s="12"/>
      <c r="H21" s="39" t="str">
        <f t="shared" si="0"/>
        <v/>
      </c>
      <c r="I21" s="37" t="str">
        <f t="shared" ca="1" si="1"/>
        <v/>
      </c>
      <c r="J21" s="11"/>
      <c r="K21" s="41" t="str">
        <f t="shared" si="2"/>
        <v/>
      </c>
      <c r="L21" s="13"/>
      <c r="N21" s="1">
        <v>300</v>
      </c>
      <c r="O21" s="6">
        <v>12</v>
      </c>
      <c r="Q21" s="33" t="s">
        <v>32</v>
      </c>
      <c r="R21" s="33" t="s">
        <v>56</v>
      </c>
    </row>
    <row r="22" spans="1:18">
      <c r="A22" s="13">
        <v>16</v>
      </c>
      <c r="B22" s="11"/>
      <c r="C22" s="11"/>
      <c r="D22" s="12"/>
      <c r="E22" s="12"/>
      <c r="F22" s="12"/>
      <c r="G22" s="12"/>
      <c r="H22" s="39" t="str">
        <f t="shared" si="0"/>
        <v/>
      </c>
      <c r="I22" s="37" t="str">
        <f t="shared" ca="1" si="1"/>
        <v/>
      </c>
      <c r="J22" s="11"/>
      <c r="K22" s="41" t="str">
        <f t="shared" si="2"/>
        <v/>
      </c>
      <c r="L22" s="13"/>
      <c r="N22" s="1">
        <v>350</v>
      </c>
      <c r="O22" s="6">
        <v>14</v>
      </c>
      <c r="Q22" s="33" t="s">
        <v>37</v>
      </c>
      <c r="R22" s="33" t="s">
        <v>56</v>
      </c>
    </row>
    <row r="23" spans="1:18">
      <c r="A23" s="13">
        <v>17</v>
      </c>
      <c r="B23" s="11"/>
      <c r="C23" s="11"/>
      <c r="D23" s="12"/>
      <c r="E23" s="12"/>
      <c r="F23" s="12"/>
      <c r="G23" s="12"/>
      <c r="H23" s="39" t="str">
        <f t="shared" si="0"/>
        <v/>
      </c>
      <c r="I23" s="37" t="str">
        <f t="shared" ca="1" si="1"/>
        <v/>
      </c>
      <c r="J23" s="11"/>
      <c r="K23" s="41" t="str">
        <f t="shared" si="2"/>
        <v/>
      </c>
      <c r="L23" s="13"/>
      <c r="N23" s="1">
        <v>400</v>
      </c>
      <c r="O23" s="6">
        <v>16</v>
      </c>
      <c r="Q23" s="33" t="s">
        <v>29</v>
      </c>
      <c r="R23" s="33" t="s">
        <v>28</v>
      </c>
    </row>
    <row r="24" spans="1:18">
      <c r="A24" s="13">
        <v>18</v>
      </c>
      <c r="B24" s="11"/>
      <c r="C24" s="11"/>
      <c r="D24" s="12"/>
      <c r="E24" s="12"/>
      <c r="F24" s="12"/>
      <c r="G24" s="12"/>
      <c r="H24" s="39" t="str">
        <f t="shared" si="0"/>
        <v/>
      </c>
      <c r="I24" s="37" t="str">
        <f t="shared" ca="1" si="1"/>
        <v/>
      </c>
      <c r="J24" s="11"/>
      <c r="K24" s="41" t="str">
        <f t="shared" si="2"/>
        <v/>
      </c>
      <c r="L24" s="13"/>
      <c r="N24" s="1">
        <v>450</v>
      </c>
      <c r="O24" s="6">
        <v>18</v>
      </c>
      <c r="Q24" s="33" t="s">
        <v>29</v>
      </c>
      <c r="R24" s="33" t="s">
        <v>30</v>
      </c>
    </row>
    <row r="25" spans="1:18">
      <c r="A25" s="13">
        <v>19</v>
      </c>
      <c r="B25" s="11"/>
      <c r="C25" s="11"/>
      <c r="D25" s="12"/>
      <c r="E25" s="12"/>
      <c r="F25" s="12"/>
      <c r="G25" s="12"/>
      <c r="H25" s="39" t="str">
        <f t="shared" si="0"/>
        <v/>
      </c>
      <c r="I25" s="37" t="str">
        <f t="shared" ca="1" si="1"/>
        <v/>
      </c>
      <c r="J25" s="11"/>
      <c r="K25" s="41" t="str">
        <f t="shared" si="2"/>
        <v/>
      </c>
      <c r="L25" s="13"/>
      <c r="N25" s="1">
        <v>500</v>
      </c>
      <c r="O25" s="6">
        <v>20</v>
      </c>
      <c r="Q25" s="33" t="s">
        <v>29</v>
      </c>
      <c r="R25" s="33" t="s">
        <v>31</v>
      </c>
    </row>
    <row r="26" spans="1:18">
      <c r="A26" s="13">
        <v>20</v>
      </c>
      <c r="B26" s="11"/>
      <c r="C26" s="11"/>
      <c r="D26" s="12"/>
      <c r="E26" s="12"/>
      <c r="F26" s="12"/>
      <c r="G26" s="12"/>
      <c r="H26" s="39" t="str">
        <f t="shared" si="0"/>
        <v/>
      </c>
      <c r="I26" s="37" t="str">
        <f t="shared" ca="1" si="1"/>
        <v/>
      </c>
      <c r="J26" s="11"/>
      <c r="K26" s="41" t="str">
        <f t="shared" si="2"/>
        <v/>
      </c>
      <c r="L26" s="13"/>
      <c r="Q26" s="33" t="s">
        <v>24</v>
      </c>
      <c r="R26" s="33" t="s">
        <v>25</v>
      </c>
    </row>
    <row r="27" spans="1:18">
      <c r="A27" s="13">
        <v>21</v>
      </c>
      <c r="B27" s="11"/>
      <c r="C27" s="11"/>
      <c r="D27" s="12"/>
      <c r="E27" s="12"/>
      <c r="F27" s="12"/>
      <c r="G27" s="12"/>
      <c r="H27" s="39" t="str">
        <f t="shared" si="0"/>
        <v/>
      </c>
      <c r="I27" s="37" t="str">
        <f t="shared" ca="1" si="1"/>
        <v/>
      </c>
      <c r="J27" s="11"/>
      <c r="K27" s="41" t="str">
        <f t="shared" si="2"/>
        <v/>
      </c>
      <c r="L27" s="13"/>
      <c r="Q27" s="33" t="s">
        <v>24</v>
      </c>
      <c r="R27" s="33" t="s">
        <v>27</v>
      </c>
    </row>
    <row r="28" spans="1:18">
      <c r="A28" s="13">
        <v>22</v>
      </c>
      <c r="B28" s="11"/>
      <c r="C28" s="11"/>
      <c r="D28" s="12"/>
      <c r="E28" s="12"/>
      <c r="F28" s="12"/>
      <c r="G28" s="12"/>
      <c r="H28" s="39" t="str">
        <f t="shared" si="0"/>
        <v/>
      </c>
      <c r="I28" s="37" t="str">
        <f t="shared" ca="1" si="1"/>
        <v/>
      </c>
      <c r="J28" s="11"/>
      <c r="K28" s="41" t="str">
        <f t="shared" si="2"/>
        <v/>
      </c>
      <c r="L28" s="13"/>
      <c r="Q28" s="33" t="s">
        <v>24</v>
      </c>
      <c r="R28" s="33" t="s">
        <v>28</v>
      </c>
    </row>
    <row r="29" spans="1:18">
      <c r="A29" s="13">
        <v>23</v>
      </c>
      <c r="B29" s="11"/>
      <c r="C29" s="11"/>
      <c r="D29" s="12"/>
      <c r="E29" s="12"/>
      <c r="F29" s="12"/>
      <c r="G29" s="12"/>
      <c r="H29" s="39" t="str">
        <f t="shared" si="0"/>
        <v/>
      </c>
      <c r="I29" s="37" t="str">
        <f t="shared" ca="1" si="1"/>
        <v/>
      </c>
      <c r="J29" s="11"/>
      <c r="K29" s="41" t="str">
        <f t="shared" si="2"/>
        <v/>
      </c>
      <c r="L29" s="13"/>
      <c r="Q29" s="33" t="s">
        <v>24</v>
      </c>
      <c r="R29" s="33" t="s">
        <v>30</v>
      </c>
    </row>
    <row r="30" spans="1:18">
      <c r="A30" s="13">
        <v>24</v>
      </c>
      <c r="B30" s="11"/>
      <c r="C30" s="11"/>
      <c r="D30" s="12"/>
      <c r="E30" s="12"/>
      <c r="F30" s="12"/>
      <c r="G30" s="12"/>
      <c r="H30" s="39" t="str">
        <f t="shared" si="0"/>
        <v/>
      </c>
      <c r="I30" s="37" t="str">
        <f t="shared" ca="1" si="1"/>
        <v/>
      </c>
      <c r="J30" s="11"/>
      <c r="K30" s="41" t="str">
        <f t="shared" si="2"/>
        <v/>
      </c>
      <c r="L30" s="13"/>
      <c r="Q30" s="33" t="s">
        <v>26</v>
      </c>
      <c r="R30" s="33" t="s">
        <v>25</v>
      </c>
    </row>
    <row r="31" spans="1:18">
      <c r="A31" s="13">
        <v>25</v>
      </c>
      <c r="B31" s="11"/>
      <c r="C31" s="11"/>
      <c r="D31" s="12"/>
      <c r="E31" s="12"/>
      <c r="F31" s="12"/>
      <c r="G31" s="12"/>
      <c r="H31" s="39" t="str">
        <f t="shared" si="0"/>
        <v/>
      </c>
      <c r="I31" s="37" t="str">
        <f t="shared" ca="1" si="1"/>
        <v/>
      </c>
      <c r="J31" s="11"/>
      <c r="K31" s="41" t="str">
        <f t="shared" si="2"/>
        <v/>
      </c>
      <c r="L31" s="13"/>
      <c r="Q31" s="33" t="s">
        <v>26</v>
      </c>
      <c r="R31" s="33" t="s">
        <v>27</v>
      </c>
    </row>
    <row r="32" spans="1:18">
      <c r="A32" s="13">
        <v>26</v>
      </c>
      <c r="B32" s="11"/>
      <c r="C32" s="11"/>
      <c r="D32" s="12"/>
      <c r="E32" s="12"/>
      <c r="F32" s="12"/>
      <c r="G32" s="12"/>
      <c r="H32" s="39" t="str">
        <f t="shared" si="0"/>
        <v/>
      </c>
      <c r="I32" s="37" t="str">
        <f t="shared" ca="1" si="1"/>
        <v/>
      </c>
      <c r="J32" s="11"/>
      <c r="K32" s="41" t="str">
        <f t="shared" si="2"/>
        <v/>
      </c>
      <c r="L32" s="13"/>
      <c r="Q32" s="33" t="s">
        <v>26</v>
      </c>
      <c r="R32" s="33" t="s">
        <v>28</v>
      </c>
    </row>
    <row r="33" spans="1:21">
      <c r="A33" s="13">
        <v>27</v>
      </c>
      <c r="B33" s="11"/>
      <c r="C33" s="11"/>
      <c r="D33" s="12"/>
      <c r="E33" s="12"/>
      <c r="F33" s="12"/>
      <c r="G33" s="12"/>
      <c r="H33" s="39" t="str">
        <f t="shared" si="0"/>
        <v/>
      </c>
      <c r="I33" s="37" t="str">
        <f t="shared" ca="1" si="1"/>
        <v/>
      </c>
      <c r="J33" s="11"/>
      <c r="K33" s="41" t="str">
        <f t="shared" si="2"/>
        <v/>
      </c>
      <c r="L33" s="13"/>
      <c r="Q33" s="33" t="s">
        <v>26</v>
      </c>
      <c r="R33" s="33" t="s">
        <v>30</v>
      </c>
    </row>
    <row r="34" spans="1:21">
      <c r="A34" s="13">
        <v>28</v>
      </c>
      <c r="B34" s="11"/>
      <c r="C34" s="11"/>
      <c r="D34" s="12"/>
      <c r="E34" s="12"/>
      <c r="F34" s="12"/>
      <c r="G34" s="12"/>
      <c r="H34" s="39" t="str">
        <f t="shared" si="0"/>
        <v/>
      </c>
      <c r="I34" s="37" t="str">
        <f t="shared" ca="1" si="1"/>
        <v/>
      </c>
      <c r="J34" s="11"/>
      <c r="K34" s="41" t="str">
        <f t="shared" si="2"/>
        <v/>
      </c>
      <c r="L34" s="13"/>
    </row>
    <row r="35" spans="1:21">
      <c r="A35" s="13">
        <v>29</v>
      </c>
      <c r="B35" s="11"/>
      <c r="C35" s="11"/>
      <c r="D35" s="12"/>
      <c r="E35" s="12"/>
      <c r="F35" s="12"/>
      <c r="G35" s="12"/>
      <c r="H35" s="39" t="str">
        <f t="shared" si="0"/>
        <v/>
      </c>
      <c r="I35" s="37" t="str">
        <f t="shared" ca="1" si="1"/>
        <v/>
      </c>
      <c r="J35" s="11"/>
      <c r="K35" s="41" t="str">
        <f t="shared" si="2"/>
        <v/>
      </c>
      <c r="L35" s="13"/>
    </row>
    <row r="36" spans="1:21">
      <c r="A36" s="13">
        <v>30</v>
      </c>
      <c r="B36" s="11"/>
      <c r="C36" s="11"/>
      <c r="D36" s="12"/>
      <c r="E36" s="12"/>
      <c r="F36" s="12"/>
      <c r="G36" s="12"/>
      <c r="H36" s="39" t="str">
        <f t="shared" si="0"/>
        <v/>
      </c>
      <c r="I36" s="37" t="str">
        <f t="shared" ca="1" si="1"/>
        <v/>
      </c>
      <c r="J36" s="11"/>
      <c r="K36" s="41" t="str">
        <f t="shared" si="2"/>
        <v/>
      </c>
      <c r="L36" s="13"/>
    </row>
    <row r="37" spans="1:21">
      <c r="A37" s="13">
        <v>31</v>
      </c>
      <c r="B37" s="11"/>
      <c r="C37" s="11"/>
      <c r="D37" s="12"/>
      <c r="E37" s="12"/>
      <c r="F37" s="12"/>
      <c r="G37" s="12"/>
      <c r="H37" s="39" t="str">
        <f t="shared" si="0"/>
        <v/>
      </c>
      <c r="I37" s="37" t="str">
        <f t="shared" ca="1" si="1"/>
        <v/>
      </c>
      <c r="J37" s="11"/>
      <c r="K37" s="41" t="str">
        <f t="shared" si="2"/>
        <v/>
      </c>
      <c r="L37" s="13"/>
    </row>
    <row r="38" spans="1:21">
      <c r="A38" s="13">
        <v>32</v>
      </c>
      <c r="B38" s="11"/>
      <c r="C38" s="11"/>
      <c r="D38" s="12"/>
      <c r="E38" s="12"/>
      <c r="F38" s="12"/>
      <c r="G38" s="12"/>
      <c r="H38" s="39" t="str">
        <f t="shared" si="0"/>
        <v/>
      </c>
      <c r="I38" s="37" t="str">
        <f t="shared" ca="1" si="1"/>
        <v/>
      </c>
      <c r="J38" s="11"/>
      <c r="K38" s="41" t="str">
        <f t="shared" si="2"/>
        <v/>
      </c>
      <c r="L38" s="13"/>
    </row>
    <row r="39" spans="1:21">
      <c r="A39" s="13">
        <v>33</v>
      </c>
      <c r="B39" s="11"/>
      <c r="C39" s="11"/>
      <c r="D39" s="12"/>
      <c r="E39" s="12"/>
      <c r="F39" s="12"/>
      <c r="G39" s="12"/>
      <c r="H39" s="39" t="str">
        <f t="shared" si="0"/>
        <v/>
      </c>
      <c r="I39" s="37" t="str">
        <f t="shared" ca="1" si="1"/>
        <v/>
      </c>
      <c r="J39" s="11"/>
      <c r="K39" s="41" t="str">
        <f t="shared" si="2"/>
        <v/>
      </c>
      <c r="L39" s="13"/>
    </row>
    <row r="40" spans="1:21">
      <c r="A40" s="13">
        <v>34</v>
      </c>
      <c r="B40" s="11"/>
      <c r="C40" s="11"/>
      <c r="D40" s="12"/>
      <c r="E40" s="12"/>
      <c r="F40" s="12"/>
      <c r="G40" s="12"/>
      <c r="H40" s="39" t="str">
        <f t="shared" si="0"/>
        <v/>
      </c>
      <c r="I40" s="37" t="str">
        <f t="shared" ca="1" si="1"/>
        <v/>
      </c>
      <c r="J40" s="11"/>
      <c r="K40" s="41" t="str">
        <f t="shared" si="2"/>
        <v/>
      </c>
      <c r="L40" s="13"/>
    </row>
    <row r="41" spans="1:21">
      <c r="A41" s="13">
        <v>35</v>
      </c>
      <c r="B41" s="11"/>
      <c r="C41" s="11"/>
      <c r="D41" s="12"/>
      <c r="E41" s="12"/>
      <c r="F41" s="12"/>
      <c r="G41" s="12"/>
      <c r="H41" s="39" t="str">
        <f t="shared" si="0"/>
        <v/>
      </c>
      <c r="I41" s="37" t="str">
        <f t="shared" ca="1" si="1"/>
        <v/>
      </c>
      <c r="J41" s="11"/>
      <c r="K41" s="41" t="str">
        <f t="shared" si="2"/>
        <v/>
      </c>
      <c r="L41" s="13"/>
    </row>
    <row r="42" spans="1:21">
      <c r="A42" s="13">
        <v>36</v>
      </c>
      <c r="B42" s="11"/>
      <c r="C42" s="11"/>
      <c r="D42" s="12"/>
      <c r="E42" s="12"/>
      <c r="F42" s="12"/>
      <c r="G42" s="12"/>
      <c r="H42" s="39" t="str">
        <f t="shared" si="0"/>
        <v/>
      </c>
      <c r="I42" s="37" t="str">
        <f t="shared" ca="1" si="1"/>
        <v/>
      </c>
      <c r="J42" s="11"/>
      <c r="K42" s="41" t="str">
        <f t="shared" si="2"/>
        <v/>
      </c>
      <c r="L42" s="13"/>
    </row>
    <row r="43" spans="1:21">
      <c r="A43" s="13">
        <v>37</v>
      </c>
      <c r="B43" s="11"/>
      <c r="C43" s="11"/>
      <c r="D43" s="12"/>
      <c r="E43" s="12"/>
      <c r="F43" s="12"/>
      <c r="G43" s="12"/>
      <c r="H43" s="39" t="str">
        <f t="shared" si="0"/>
        <v/>
      </c>
      <c r="I43" s="37" t="str">
        <f t="shared" ca="1" si="1"/>
        <v/>
      </c>
      <c r="J43" s="11"/>
      <c r="K43" s="41" t="str">
        <f t="shared" si="2"/>
        <v/>
      </c>
      <c r="L43" s="13"/>
    </row>
    <row r="44" spans="1:21">
      <c r="A44" s="13">
        <v>38</v>
      </c>
      <c r="B44" s="11"/>
      <c r="C44" s="11"/>
      <c r="D44" s="12"/>
      <c r="E44" s="12"/>
      <c r="F44" s="12"/>
      <c r="G44" s="12"/>
      <c r="H44" s="39" t="str">
        <f t="shared" si="0"/>
        <v/>
      </c>
      <c r="I44" s="37" t="str">
        <f t="shared" ca="1" si="1"/>
        <v/>
      </c>
      <c r="J44" s="11"/>
      <c r="K44" s="41" t="str">
        <f t="shared" si="2"/>
        <v/>
      </c>
      <c r="L44" s="13"/>
    </row>
    <row r="45" spans="1:21">
      <c r="A45" s="13">
        <v>39</v>
      </c>
      <c r="B45" s="11"/>
      <c r="C45" s="11"/>
      <c r="D45" s="12"/>
      <c r="E45" s="12"/>
      <c r="F45" s="12"/>
      <c r="G45" s="12"/>
      <c r="H45" s="39" t="str">
        <f t="shared" si="0"/>
        <v/>
      </c>
      <c r="I45" s="37" t="str">
        <f t="shared" ca="1" si="1"/>
        <v/>
      </c>
      <c r="J45" s="11"/>
      <c r="K45" s="41" t="str">
        <f t="shared" si="2"/>
        <v/>
      </c>
      <c r="L45" s="13"/>
    </row>
    <row r="46" spans="1:21">
      <c r="A46" s="13">
        <v>40</v>
      </c>
      <c r="B46" s="11"/>
      <c r="C46" s="11"/>
      <c r="D46" s="12"/>
      <c r="E46" s="12"/>
      <c r="F46" s="12"/>
      <c r="G46" s="12"/>
      <c r="H46" s="39" t="str">
        <f t="shared" si="0"/>
        <v/>
      </c>
      <c r="I46" s="37" t="str">
        <f t="shared" ca="1" si="1"/>
        <v/>
      </c>
      <c r="J46" s="11"/>
      <c r="K46" s="41" t="str">
        <f t="shared" si="2"/>
        <v/>
      </c>
      <c r="L46" s="13"/>
    </row>
    <row r="47" spans="1:21">
      <c r="T47" s="10"/>
      <c r="U47" s="10"/>
    </row>
    <row r="48" spans="1:21">
      <c r="T48" s="10"/>
      <c r="U48" s="10"/>
    </row>
    <row r="49" spans="20:21">
      <c r="T49" s="10"/>
      <c r="U49" s="10"/>
    </row>
    <row r="50" spans="20:21">
      <c r="T50" s="10"/>
      <c r="U50" s="10"/>
    </row>
    <row r="51" spans="20:21">
      <c r="T51" s="10"/>
      <c r="U51" s="10"/>
    </row>
    <row r="52" spans="20:21">
      <c r="T52" s="10"/>
      <c r="U52" s="10"/>
    </row>
    <row r="53" spans="20:21">
      <c r="T53" s="10"/>
      <c r="U53" s="10"/>
    </row>
    <row r="54" spans="20:21">
      <c r="T54" s="10"/>
      <c r="U54" s="10"/>
    </row>
    <row r="55" spans="20:21">
      <c r="T55" s="10"/>
      <c r="U55" s="10"/>
    </row>
    <row r="56" spans="20:21">
      <c r="T56" s="10"/>
      <c r="U56" s="10"/>
    </row>
    <row r="57" spans="20:21">
      <c r="T57" s="10"/>
      <c r="U57" s="10"/>
    </row>
    <row r="58" spans="20:21">
      <c r="T58" s="10"/>
      <c r="U58" s="10"/>
    </row>
    <row r="59" spans="20:21">
      <c r="T59" s="10"/>
      <c r="U59" s="10"/>
    </row>
    <row r="60" spans="20:21">
      <c r="T60" s="10"/>
      <c r="U60" s="10"/>
    </row>
    <row r="61" spans="20:21">
      <c r="T61" s="10"/>
      <c r="U61" s="10"/>
    </row>
    <row r="62" spans="20:21">
      <c r="T62" s="10"/>
      <c r="U62" s="10"/>
    </row>
    <row r="63" spans="20:21">
      <c r="T63" s="10"/>
      <c r="U63" s="10"/>
    </row>
    <row r="64" spans="20:21">
      <c r="T64" s="10"/>
      <c r="U64" s="10"/>
    </row>
    <row r="65" spans="20:21">
      <c r="T65" s="10"/>
      <c r="U65" s="10"/>
    </row>
    <row r="66" spans="20:21">
      <c r="T66" s="10"/>
      <c r="U66" s="10"/>
    </row>
    <row r="67" spans="20:21">
      <c r="T67" s="10"/>
      <c r="U67" s="10"/>
    </row>
    <row r="68" spans="20:21">
      <c r="T68" s="10"/>
      <c r="U68" s="10"/>
    </row>
    <row r="69" spans="20:21">
      <c r="T69" s="10"/>
      <c r="U69" s="10"/>
    </row>
    <row r="70" spans="20:21">
      <c r="T70" s="10"/>
      <c r="U70" s="10"/>
    </row>
    <row r="71" spans="20:21">
      <c r="T71" s="10"/>
      <c r="U71" s="10"/>
    </row>
    <row r="72" spans="20:21">
      <c r="T72" s="10"/>
      <c r="U72" s="10"/>
    </row>
    <row r="73" spans="20:21">
      <c r="T73" s="10"/>
      <c r="U73" s="10"/>
    </row>
    <row r="74" spans="20:21">
      <c r="T74" s="10"/>
      <c r="U74" s="10"/>
    </row>
    <row r="75" spans="20:21">
      <c r="T75" s="10"/>
      <c r="U75" s="10"/>
    </row>
    <row r="76" spans="20:21">
      <c r="T76" s="10"/>
      <c r="U76" s="10"/>
    </row>
    <row r="77" spans="20:21">
      <c r="T77" s="10"/>
      <c r="U77" s="10"/>
    </row>
    <row r="78" spans="20:21">
      <c r="T78" s="10"/>
      <c r="U78" s="10"/>
    </row>
    <row r="79" spans="20:21">
      <c r="T79" s="10"/>
      <c r="U79" s="10"/>
    </row>
    <row r="80" spans="20:21">
      <c r="T80" s="10"/>
      <c r="U80" s="10"/>
    </row>
    <row r="81" spans="20:21">
      <c r="T81" s="10"/>
      <c r="U81" s="10"/>
    </row>
    <row r="82" spans="20:21">
      <c r="T82" s="10"/>
      <c r="U82" s="10"/>
    </row>
    <row r="83" spans="20:21">
      <c r="T83" s="10"/>
      <c r="U83" s="10"/>
    </row>
    <row r="84" spans="20:21">
      <c r="T84" s="10"/>
      <c r="U84" s="10"/>
    </row>
    <row r="85" spans="20:21">
      <c r="T85" s="10"/>
      <c r="U85" s="10"/>
    </row>
    <row r="86" spans="20:21">
      <c r="T86" s="10"/>
      <c r="U86" s="10"/>
    </row>
    <row r="87" spans="20:21">
      <c r="T87" s="10"/>
      <c r="U87" s="10"/>
    </row>
    <row r="88" spans="20:21">
      <c r="T88" s="10"/>
      <c r="U88" s="10"/>
    </row>
    <row r="89" spans="20:21">
      <c r="T89" s="10"/>
      <c r="U89" s="10"/>
    </row>
    <row r="90" spans="20:21">
      <c r="T90" s="10"/>
      <c r="U90" s="10"/>
    </row>
    <row r="91" spans="20:21">
      <c r="T91" s="10"/>
      <c r="U91" s="10"/>
    </row>
    <row r="92" spans="20:21">
      <c r="T92" s="10"/>
      <c r="U92" s="10"/>
    </row>
    <row r="93" spans="20:21">
      <c r="T93" s="10"/>
      <c r="U93" s="10"/>
    </row>
    <row r="94" spans="20:21">
      <c r="T94" s="10"/>
      <c r="U94" s="10"/>
    </row>
    <row r="95" spans="20:21">
      <c r="T95" s="10"/>
      <c r="U95" s="10"/>
    </row>
    <row r="96" spans="20:21">
      <c r="T96" s="10"/>
      <c r="U96" s="10"/>
    </row>
    <row r="97" spans="20:21">
      <c r="T97" s="10"/>
      <c r="U97" s="10"/>
    </row>
    <row r="98" spans="20:21">
      <c r="T98" s="10"/>
      <c r="U98" s="10"/>
    </row>
    <row r="99" spans="20:21">
      <c r="T99" s="10"/>
      <c r="U99" s="10"/>
    </row>
    <row r="100" spans="20:21">
      <c r="T100" s="10"/>
      <c r="U100" s="10"/>
    </row>
    <row r="101" spans="20:21">
      <c r="T101" s="10"/>
      <c r="U101" s="10"/>
    </row>
    <row r="102" spans="20:21">
      <c r="T102" s="10"/>
      <c r="U102" s="10"/>
    </row>
    <row r="103" spans="20:21">
      <c r="T103" s="10"/>
      <c r="U103" s="10"/>
    </row>
    <row r="104" spans="20:21">
      <c r="T104" s="10"/>
      <c r="U104" s="10"/>
    </row>
    <row r="105" spans="20:21">
      <c r="T105" s="10"/>
      <c r="U105" s="10"/>
    </row>
    <row r="106" spans="20:21">
      <c r="T106" s="10"/>
      <c r="U106" s="10"/>
    </row>
    <row r="107" spans="20:21">
      <c r="T107" s="10"/>
      <c r="U107" s="10"/>
    </row>
    <row r="108" spans="20:21">
      <c r="T108" s="10"/>
      <c r="U108" s="10"/>
    </row>
    <row r="109" spans="20:21">
      <c r="T109" s="10"/>
      <c r="U109" s="10"/>
    </row>
    <row r="110" spans="20:21">
      <c r="T110" s="10"/>
      <c r="U110" s="10"/>
    </row>
    <row r="111" spans="20:21">
      <c r="T111" s="10"/>
      <c r="U111" s="10"/>
    </row>
    <row r="112" spans="20:21">
      <c r="T112" s="10"/>
      <c r="U112" s="10"/>
    </row>
    <row r="113" spans="20:21">
      <c r="T113" s="10"/>
      <c r="U113" s="10"/>
    </row>
    <row r="114" spans="20:21">
      <c r="T114" s="10"/>
      <c r="U114" s="10"/>
    </row>
    <row r="115" spans="20:21">
      <c r="T115" s="10"/>
      <c r="U115" s="10"/>
    </row>
    <row r="116" spans="20:21">
      <c r="T116" s="10"/>
      <c r="U116" s="10"/>
    </row>
    <row r="117" spans="20:21">
      <c r="T117" s="10"/>
      <c r="U117" s="10"/>
    </row>
    <row r="118" spans="20:21">
      <c r="T118" s="10"/>
      <c r="U118" s="10"/>
    </row>
    <row r="119" spans="20:21">
      <c r="T119" s="10"/>
      <c r="U119" s="10"/>
    </row>
    <row r="120" spans="20:21">
      <c r="T120" s="10"/>
      <c r="U120" s="10"/>
    </row>
    <row r="121" spans="20:21">
      <c r="T121" s="10"/>
      <c r="U121" s="10"/>
    </row>
    <row r="122" spans="20:21">
      <c r="T122" s="10"/>
      <c r="U122" s="10"/>
    </row>
    <row r="123" spans="20:21">
      <c r="T123" s="10"/>
      <c r="U123" s="10"/>
    </row>
    <row r="124" spans="20:21">
      <c r="T124" s="10"/>
      <c r="U124" s="10"/>
    </row>
    <row r="125" spans="20:21">
      <c r="T125" s="10"/>
      <c r="U125" s="10"/>
    </row>
    <row r="126" spans="20:21">
      <c r="T126" s="10"/>
      <c r="U126" s="10"/>
    </row>
    <row r="127" spans="20:21">
      <c r="T127" s="10"/>
      <c r="U127" s="10"/>
    </row>
    <row r="128" spans="20:21">
      <c r="T128" s="10"/>
      <c r="U128" s="10"/>
    </row>
    <row r="129" spans="20:21">
      <c r="T129" s="10"/>
      <c r="U129" s="10"/>
    </row>
    <row r="130" spans="20:21">
      <c r="T130" s="10"/>
      <c r="U130" s="10"/>
    </row>
    <row r="131" spans="20:21">
      <c r="T131" s="10"/>
      <c r="U131" s="10"/>
    </row>
    <row r="132" spans="20:21">
      <c r="T132" s="10"/>
      <c r="U132" s="10"/>
    </row>
    <row r="133" spans="20:21">
      <c r="T133" s="10"/>
      <c r="U133" s="10"/>
    </row>
    <row r="134" spans="20:21">
      <c r="T134" s="10"/>
      <c r="U134" s="10"/>
    </row>
    <row r="135" spans="20:21">
      <c r="T135" s="10"/>
      <c r="U135" s="10"/>
    </row>
    <row r="136" spans="20:21">
      <c r="T136" s="10"/>
      <c r="U136" s="10"/>
    </row>
    <row r="137" spans="20:21">
      <c r="T137" s="10"/>
      <c r="U137" s="10"/>
    </row>
    <row r="138" spans="20:21">
      <c r="T138" s="10"/>
      <c r="U138" s="10"/>
    </row>
    <row r="139" spans="20:21">
      <c r="T139" s="10"/>
      <c r="U139" s="10"/>
    </row>
    <row r="140" spans="20:21">
      <c r="T140" s="10"/>
      <c r="U140" s="10"/>
    </row>
    <row r="141" spans="20:21">
      <c r="T141" s="10"/>
      <c r="U141" s="10"/>
    </row>
    <row r="142" spans="20:21">
      <c r="T142" s="10"/>
      <c r="U142" s="10"/>
    </row>
    <row r="143" spans="20:21">
      <c r="T143" s="10"/>
      <c r="U143" s="10"/>
    </row>
    <row r="144" spans="20:21">
      <c r="T144" s="10"/>
      <c r="U144" s="10"/>
    </row>
    <row r="145" spans="20:21">
      <c r="T145" s="10"/>
      <c r="U145" s="10"/>
    </row>
    <row r="146" spans="20:21">
      <c r="T146" s="10"/>
      <c r="U146" s="10"/>
    </row>
    <row r="147" spans="20:21">
      <c r="T147" s="10"/>
      <c r="U147" s="10"/>
    </row>
    <row r="148" spans="20:21">
      <c r="T148" s="10"/>
      <c r="U148" s="10"/>
    </row>
    <row r="149" spans="20:21">
      <c r="T149" s="10"/>
      <c r="U149" s="10"/>
    </row>
    <row r="150" spans="20:21">
      <c r="T150" s="10"/>
      <c r="U150" s="10"/>
    </row>
    <row r="151" spans="20:21">
      <c r="T151" s="10"/>
      <c r="U151" s="10"/>
    </row>
    <row r="152" spans="20:21">
      <c r="T152" s="10"/>
      <c r="U152" s="10"/>
    </row>
    <row r="153" spans="20:21">
      <c r="T153" s="10"/>
      <c r="U153" s="10"/>
    </row>
    <row r="154" spans="20:21">
      <c r="T154" s="10"/>
      <c r="U154" s="10"/>
    </row>
    <row r="155" spans="20:21">
      <c r="T155" s="10"/>
      <c r="U155" s="10"/>
    </row>
    <row r="156" spans="20:21">
      <c r="T156" s="10"/>
      <c r="U156" s="10"/>
    </row>
    <row r="157" spans="20:21">
      <c r="T157" s="10"/>
      <c r="U157" s="10"/>
    </row>
    <row r="158" spans="20:21">
      <c r="T158" s="10"/>
      <c r="U158" s="10"/>
    </row>
    <row r="159" spans="20:21">
      <c r="T159" s="10"/>
      <c r="U159" s="10"/>
    </row>
    <row r="160" spans="20:21">
      <c r="T160" s="10"/>
      <c r="U160" s="10"/>
    </row>
    <row r="161" spans="20:21">
      <c r="T161" s="10"/>
      <c r="U161" s="10"/>
    </row>
    <row r="162" spans="20:21">
      <c r="T162" s="10"/>
      <c r="U162" s="10"/>
    </row>
    <row r="163" spans="20:21">
      <c r="T163" s="10"/>
      <c r="U163" s="10"/>
    </row>
    <row r="164" spans="20:21">
      <c r="T164" s="10"/>
      <c r="U164" s="10"/>
    </row>
    <row r="165" spans="20:21">
      <c r="T165" s="10"/>
      <c r="U165" s="10"/>
    </row>
    <row r="166" spans="20:21">
      <c r="T166" s="10"/>
      <c r="U166" s="10"/>
    </row>
    <row r="167" spans="20:21">
      <c r="T167" s="10"/>
      <c r="U167" s="10"/>
    </row>
    <row r="168" spans="20:21">
      <c r="T168" s="10"/>
      <c r="U168" s="10"/>
    </row>
    <row r="169" spans="20:21">
      <c r="T169" s="10"/>
      <c r="U169" s="10"/>
    </row>
    <row r="170" spans="20:21">
      <c r="T170" s="10"/>
      <c r="U170" s="10"/>
    </row>
    <row r="171" spans="20:21">
      <c r="T171" s="10"/>
      <c r="U171" s="10"/>
    </row>
    <row r="172" spans="20:21">
      <c r="T172" s="10"/>
      <c r="U172" s="10"/>
    </row>
    <row r="173" spans="20:21">
      <c r="T173" s="10"/>
      <c r="U173" s="10"/>
    </row>
    <row r="174" spans="20:21">
      <c r="T174" s="10"/>
      <c r="U174" s="10"/>
    </row>
    <row r="175" spans="20:21">
      <c r="T175" s="10"/>
      <c r="U175" s="10"/>
    </row>
    <row r="176" spans="20:21">
      <c r="T176" s="10"/>
      <c r="U176" s="10"/>
    </row>
    <row r="177" spans="20:21">
      <c r="T177" s="10"/>
      <c r="U177" s="10"/>
    </row>
    <row r="178" spans="20:21">
      <c r="T178" s="10"/>
      <c r="U178" s="10"/>
    </row>
    <row r="179" spans="20:21">
      <c r="T179" s="10"/>
      <c r="U179" s="10"/>
    </row>
    <row r="180" spans="20:21">
      <c r="T180" s="10"/>
      <c r="U180" s="10"/>
    </row>
    <row r="181" spans="20:21">
      <c r="T181" s="10"/>
      <c r="U181" s="10"/>
    </row>
    <row r="182" spans="20:21">
      <c r="T182" s="10"/>
      <c r="U182" s="10"/>
    </row>
    <row r="183" spans="20:21">
      <c r="T183" s="10"/>
      <c r="U183" s="10"/>
    </row>
    <row r="184" spans="20:21">
      <c r="T184" s="10"/>
      <c r="U184" s="10"/>
    </row>
    <row r="185" spans="20:21">
      <c r="T185" s="10"/>
      <c r="U185" s="10"/>
    </row>
    <row r="186" spans="20:21">
      <c r="T186" s="10"/>
      <c r="U186" s="10"/>
    </row>
    <row r="187" spans="20:21">
      <c r="T187" s="10"/>
      <c r="U187" s="10"/>
    </row>
    <row r="188" spans="20:21">
      <c r="T188" s="10"/>
      <c r="U188" s="10"/>
    </row>
    <row r="189" spans="20:21">
      <c r="T189" s="10"/>
      <c r="U189" s="10"/>
    </row>
    <row r="190" spans="20:21">
      <c r="T190" s="10"/>
      <c r="U190" s="10"/>
    </row>
    <row r="191" spans="20:21">
      <c r="T191" s="10"/>
      <c r="U191" s="10"/>
    </row>
    <row r="192" spans="20:21">
      <c r="T192" s="10"/>
      <c r="U192" s="10"/>
    </row>
    <row r="193" spans="20:21">
      <c r="T193" s="10"/>
      <c r="U193" s="10"/>
    </row>
    <row r="194" spans="20:21">
      <c r="T194" s="10"/>
      <c r="U194" s="10"/>
    </row>
    <row r="195" spans="20:21">
      <c r="T195" s="10"/>
      <c r="U195" s="10"/>
    </row>
    <row r="196" spans="20:21">
      <c r="T196" s="10"/>
      <c r="U196" s="10"/>
    </row>
    <row r="197" spans="20:21">
      <c r="T197" s="10"/>
      <c r="U197" s="10"/>
    </row>
    <row r="198" spans="20:21">
      <c r="T198" s="10"/>
      <c r="U198" s="10"/>
    </row>
    <row r="199" spans="20:21">
      <c r="T199" s="10"/>
      <c r="U199" s="10"/>
    </row>
    <row r="200" spans="20:21">
      <c r="T200" s="10"/>
      <c r="U200" s="10"/>
    </row>
    <row r="201" spans="20:21">
      <c r="T201" s="10"/>
      <c r="U201" s="10"/>
    </row>
    <row r="202" spans="20:21">
      <c r="T202" s="10"/>
      <c r="U202" s="10"/>
    </row>
    <row r="203" spans="20:21">
      <c r="T203" s="10"/>
      <c r="U203" s="10"/>
    </row>
    <row r="204" spans="20:21">
      <c r="T204" s="10"/>
      <c r="U204" s="10"/>
    </row>
    <row r="205" spans="20:21">
      <c r="T205" s="10"/>
      <c r="U205" s="10"/>
    </row>
    <row r="206" spans="20:21">
      <c r="T206" s="10"/>
      <c r="U206" s="10"/>
    </row>
    <row r="207" spans="20:21">
      <c r="T207" s="10"/>
      <c r="U207" s="10"/>
    </row>
    <row r="208" spans="20:21">
      <c r="T208" s="10"/>
      <c r="U208" s="10"/>
    </row>
    <row r="209" spans="20:21">
      <c r="T209" s="10"/>
      <c r="U209" s="10"/>
    </row>
    <row r="210" spans="20:21">
      <c r="T210" s="10"/>
      <c r="U210" s="10"/>
    </row>
    <row r="211" spans="20:21">
      <c r="T211" s="10"/>
      <c r="U211" s="10"/>
    </row>
    <row r="212" spans="20:21">
      <c r="T212" s="10"/>
      <c r="U212" s="10"/>
    </row>
    <row r="213" spans="20:21">
      <c r="T213" s="10"/>
      <c r="U213" s="10"/>
    </row>
    <row r="214" spans="20:21">
      <c r="T214" s="10"/>
      <c r="U214" s="10"/>
    </row>
    <row r="215" spans="20:21">
      <c r="T215" s="10"/>
      <c r="U215" s="10"/>
    </row>
    <row r="216" spans="20:21">
      <c r="T216" s="10"/>
      <c r="U216" s="10"/>
    </row>
    <row r="217" spans="20:21">
      <c r="T217" s="10"/>
      <c r="U217" s="10"/>
    </row>
    <row r="218" spans="20:21">
      <c r="T218" s="10"/>
      <c r="U218" s="10"/>
    </row>
    <row r="219" spans="20:21">
      <c r="T219" s="10"/>
      <c r="U219" s="10"/>
    </row>
    <row r="220" spans="20:21">
      <c r="T220" s="10"/>
      <c r="U220" s="10"/>
    </row>
    <row r="221" spans="20:21">
      <c r="T221" s="10"/>
      <c r="U221" s="10"/>
    </row>
    <row r="222" spans="20:21">
      <c r="T222" s="10"/>
      <c r="U222" s="10"/>
    </row>
    <row r="223" spans="20:21">
      <c r="T223" s="10"/>
      <c r="U223" s="10"/>
    </row>
    <row r="224" spans="20:21">
      <c r="T224" s="10"/>
      <c r="U224" s="10"/>
    </row>
    <row r="225" spans="20:21">
      <c r="T225" s="10"/>
      <c r="U225" s="10"/>
    </row>
    <row r="226" spans="20:21">
      <c r="T226" s="10"/>
      <c r="U226" s="10"/>
    </row>
    <row r="227" spans="20:21">
      <c r="T227" s="10"/>
      <c r="U227" s="10"/>
    </row>
    <row r="228" spans="20:21">
      <c r="T228" s="10"/>
      <c r="U228" s="10"/>
    </row>
    <row r="229" spans="20:21">
      <c r="T229" s="10"/>
      <c r="U229" s="10"/>
    </row>
    <row r="230" spans="20:21">
      <c r="T230" s="10"/>
      <c r="U230" s="10"/>
    </row>
    <row r="231" spans="20:21">
      <c r="T231" s="10"/>
      <c r="U231" s="10"/>
    </row>
    <row r="232" spans="20:21">
      <c r="T232" s="10"/>
      <c r="U232" s="10"/>
    </row>
    <row r="233" spans="20:21">
      <c r="T233" s="10"/>
      <c r="U233" s="10"/>
    </row>
    <row r="234" spans="20:21">
      <c r="T234" s="10"/>
      <c r="U234" s="10"/>
    </row>
    <row r="235" spans="20:21">
      <c r="T235" s="10"/>
      <c r="U235" s="10"/>
    </row>
    <row r="236" spans="20:21">
      <c r="T236" s="10"/>
      <c r="U236" s="10"/>
    </row>
    <row r="237" spans="20:21">
      <c r="T237" s="10"/>
      <c r="U237" s="10"/>
    </row>
    <row r="238" spans="20:21">
      <c r="T238" s="10"/>
      <c r="U238" s="10"/>
    </row>
    <row r="239" spans="20:21">
      <c r="T239" s="10"/>
      <c r="U239" s="10"/>
    </row>
    <row r="240" spans="20:21">
      <c r="T240" s="10"/>
      <c r="U240" s="10"/>
    </row>
    <row r="241" spans="20:21">
      <c r="T241" s="10"/>
      <c r="U241" s="10"/>
    </row>
    <row r="242" spans="20:21">
      <c r="T242" s="10"/>
      <c r="U242" s="10"/>
    </row>
    <row r="243" spans="20:21">
      <c r="T243" s="10"/>
      <c r="U243" s="10"/>
    </row>
    <row r="244" spans="20:21">
      <c r="T244" s="10"/>
      <c r="U244" s="10"/>
    </row>
    <row r="245" spans="20:21">
      <c r="T245" s="10"/>
      <c r="U245" s="10"/>
    </row>
    <row r="246" spans="20:21">
      <c r="T246" s="10"/>
      <c r="U246" s="10"/>
    </row>
    <row r="247" spans="20:21">
      <c r="T247" s="10"/>
      <c r="U247" s="10"/>
    </row>
    <row r="248" spans="20:21">
      <c r="T248" s="10"/>
      <c r="U248" s="10"/>
    </row>
    <row r="249" spans="20:21">
      <c r="T249" s="10"/>
      <c r="U249" s="10"/>
    </row>
    <row r="250" spans="20:21">
      <c r="T250" s="10"/>
      <c r="U250" s="10"/>
    </row>
    <row r="251" spans="20:21">
      <c r="T251" s="10"/>
      <c r="U251" s="10"/>
    </row>
    <row r="252" spans="20:21">
      <c r="T252" s="10"/>
      <c r="U252" s="10"/>
    </row>
    <row r="253" spans="20:21">
      <c r="T253" s="10"/>
      <c r="U253" s="10"/>
    </row>
    <row r="254" spans="20:21">
      <c r="T254" s="10"/>
      <c r="U254" s="10"/>
    </row>
    <row r="255" spans="20:21">
      <c r="T255" s="10"/>
      <c r="U255" s="10"/>
    </row>
    <row r="256" spans="20:21">
      <c r="T256" s="10"/>
      <c r="U256" s="10"/>
    </row>
    <row r="257" spans="20:21">
      <c r="T257" s="10"/>
      <c r="U257" s="10"/>
    </row>
    <row r="258" spans="20:21">
      <c r="T258" s="10"/>
      <c r="U258" s="10"/>
    </row>
    <row r="259" spans="20:21">
      <c r="T259" s="10"/>
      <c r="U259" s="10"/>
    </row>
    <row r="260" spans="20:21">
      <c r="T260" s="10"/>
      <c r="U260" s="10"/>
    </row>
    <row r="261" spans="20:21">
      <c r="T261" s="10"/>
      <c r="U261" s="10"/>
    </row>
    <row r="262" spans="20:21">
      <c r="T262" s="10"/>
      <c r="U262" s="10"/>
    </row>
    <row r="263" spans="20:21">
      <c r="T263" s="10"/>
      <c r="U263" s="10"/>
    </row>
    <row r="264" spans="20:21">
      <c r="T264" s="10"/>
      <c r="U264" s="10"/>
    </row>
    <row r="265" spans="20:21">
      <c r="T265" s="10"/>
      <c r="U265" s="10"/>
    </row>
    <row r="266" spans="20:21">
      <c r="T266" s="10"/>
      <c r="U266" s="10"/>
    </row>
    <row r="267" spans="20:21">
      <c r="T267" s="10"/>
      <c r="U267" s="10"/>
    </row>
    <row r="268" spans="20:21">
      <c r="T268" s="10"/>
      <c r="U268" s="10"/>
    </row>
    <row r="269" spans="20:21">
      <c r="T269" s="10"/>
      <c r="U269" s="10"/>
    </row>
    <row r="270" spans="20:21">
      <c r="T270" s="10"/>
      <c r="U270" s="10"/>
    </row>
    <row r="271" spans="20:21">
      <c r="T271" s="10"/>
      <c r="U271" s="10"/>
    </row>
    <row r="272" spans="20:21">
      <c r="T272" s="10"/>
      <c r="U272" s="10"/>
    </row>
    <row r="273" spans="20:21">
      <c r="T273" s="10"/>
      <c r="U273" s="10"/>
    </row>
    <row r="274" spans="20:21">
      <c r="T274" s="10"/>
      <c r="U274" s="10"/>
    </row>
    <row r="275" spans="20:21">
      <c r="T275" s="10"/>
      <c r="U275" s="10"/>
    </row>
    <row r="276" spans="20:21">
      <c r="T276" s="10"/>
      <c r="U276" s="10"/>
    </row>
    <row r="277" spans="20:21">
      <c r="T277" s="10"/>
      <c r="U277" s="10"/>
    </row>
    <row r="278" spans="20:21">
      <c r="T278" s="10"/>
      <c r="U278" s="10"/>
    </row>
    <row r="279" spans="20:21">
      <c r="T279" s="10"/>
      <c r="U279" s="10"/>
    </row>
    <row r="280" spans="20:21">
      <c r="T280" s="10"/>
      <c r="U280" s="10"/>
    </row>
    <row r="281" spans="20:21">
      <c r="T281" s="10"/>
      <c r="U281" s="10"/>
    </row>
    <row r="282" spans="20:21">
      <c r="T282" s="10"/>
      <c r="U282" s="10"/>
    </row>
    <row r="283" spans="20:21">
      <c r="T283" s="10"/>
      <c r="U283" s="10"/>
    </row>
    <row r="284" spans="20:21">
      <c r="T284" s="10"/>
      <c r="U284" s="10"/>
    </row>
    <row r="285" spans="20:21">
      <c r="T285" s="10"/>
      <c r="U285" s="10"/>
    </row>
    <row r="286" spans="20:21">
      <c r="T286" s="10"/>
      <c r="U286" s="10"/>
    </row>
    <row r="287" spans="20:21">
      <c r="T287" s="10"/>
      <c r="U287" s="10"/>
    </row>
    <row r="288" spans="20:21">
      <c r="T288" s="10"/>
      <c r="U288" s="10"/>
    </row>
    <row r="289" spans="20:21">
      <c r="T289" s="10"/>
      <c r="U289" s="10"/>
    </row>
    <row r="290" spans="20:21">
      <c r="T290" s="10"/>
      <c r="U290" s="10"/>
    </row>
    <row r="291" spans="20:21">
      <c r="T291" s="10"/>
      <c r="U291" s="10"/>
    </row>
    <row r="292" spans="20:21">
      <c r="T292" s="10"/>
      <c r="U292" s="10"/>
    </row>
    <row r="293" spans="20:21">
      <c r="T293" s="10"/>
      <c r="U293" s="10"/>
    </row>
    <row r="294" spans="20:21">
      <c r="T294" s="10"/>
      <c r="U294" s="10"/>
    </row>
    <row r="295" spans="20:21">
      <c r="T295" s="10"/>
      <c r="U295" s="10"/>
    </row>
    <row r="296" spans="20:21">
      <c r="T296" s="10"/>
      <c r="U296" s="10"/>
    </row>
    <row r="297" spans="20:21">
      <c r="T297" s="10"/>
      <c r="U297" s="10"/>
    </row>
    <row r="298" spans="20:21">
      <c r="T298" s="10"/>
      <c r="U298" s="10"/>
    </row>
    <row r="299" spans="20:21">
      <c r="T299" s="10"/>
      <c r="U299" s="10"/>
    </row>
    <row r="300" spans="20:21">
      <c r="T300" s="10"/>
      <c r="U300" s="10"/>
    </row>
    <row r="301" spans="20:21">
      <c r="T301" s="10"/>
      <c r="U301" s="10"/>
    </row>
    <row r="302" spans="20:21">
      <c r="T302" s="10"/>
      <c r="U302" s="10"/>
    </row>
    <row r="303" spans="20:21">
      <c r="T303" s="10"/>
      <c r="U303" s="10"/>
    </row>
    <row r="304" spans="20:21">
      <c r="T304" s="10"/>
      <c r="U304" s="10"/>
    </row>
    <row r="305" spans="20:21">
      <c r="T305" s="10"/>
      <c r="U305" s="10"/>
    </row>
    <row r="306" spans="20:21">
      <c r="T306" s="10"/>
      <c r="U306" s="10"/>
    </row>
    <row r="307" spans="20:21">
      <c r="T307" s="10"/>
      <c r="U307" s="10"/>
    </row>
    <row r="308" spans="20:21">
      <c r="T308" s="10"/>
      <c r="U308" s="10"/>
    </row>
    <row r="309" spans="20:21">
      <c r="T309" s="10"/>
      <c r="U309" s="10"/>
    </row>
    <row r="310" spans="20:21">
      <c r="T310" s="10"/>
      <c r="U310" s="10"/>
    </row>
    <row r="311" spans="20:21">
      <c r="T311" s="10"/>
      <c r="U311" s="10"/>
    </row>
    <row r="312" spans="20:21">
      <c r="T312" s="10"/>
      <c r="U312" s="10"/>
    </row>
    <row r="313" spans="20:21">
      <c r="T313" s="10"/>
      <c r="U313" s="10"/>
    </row>
    <row r="314" spans="20:21">
      <c r="T314" s="10"/>
      <c r="U314" s="10"/>
    </row>
    <row r="315" spans="20:21">
      <c r="T315" s="10"/>
      <c r="U315" s="10"/>
    </row>
    <row r="316" spans="20:21">
      <c r="T316" s="10"/>
      <c r="U316" s="10"/>
    </row>
    <row r="317" spans="20:21">
      <c r="T317" s="10"/>
      <c r="U317" s="10"/>
    </row>
    <row r="318" spans="20:21">
      <c r="T318" s="10"/>
      <c r="U318" s="10"/>
    </row>
    <row r="319" spans="20:21">
      <c r="T319" s="10"/>
      <c r="U319" s="10"/>
    </row>
    <row r="320" spans="20:21">
      <c r="T320" s="10"/>
      <c r="U320" s="10"/>
    </row>
    <row r="321" spans="20:21">
      <c r="T321" s="10"/>
      <c r="U321" s="10"/>
    </row>
    <row r="322" spans="20:21">
      <c r="T322" s="10"/>
      <c r="U322" s="10"/>
    </row>
    <row r="323" spans="20:21">
      <c r="T323" s="10"/>
      <c r="U323" s="10"/>
    </row>
    <row r="324" spans="20:21">
      <c r="T324" s="10"/>
      <c r="U324" s="10"/>
    </row>
    <row r="325" spans="20:21">
      <c r="T325" s="10"/>
      <c r="U325" s="10"/>
    </row>
    <row r="326" spans="20:21">
      <c r="T326" s="10"/>
      <c r="U326" s="10"/>
    </row>
    <row r="327" spans="20:21">
      <c r="T327" s="10"/>
      <c r="U327" s="10"/>
    </row>
    <row r="328" spans="20:21">
      <c r="T328" s="10"/>
      <c r="U328" s="10"/>
    </row>
    <row r="329" spans="20:21">
      <c r="T329" s="10"/>
      <c r="U329" s="10"/>
    </row>
    <row r="330" spans="20:21">
      <c r="T330" s="10"/>
      <c r="U330" s="10"/>
    </row>
    <row r="331" spans="20:21">
      <c r="T331" s="10"/>
      <c r="U331" s="10"/>
    </row>
    <row r="332" spans="20:21">
      <c r="T332" s="10"/>
      <c r="U332" s="10"/>
    </row>
    <row r="333" spans="20:21">
      <c r="T333" s="10"/>
      <c r="U333" s="10"/>
    </row>
    <row r="334" spans="20:21">
      <c r="T334" s="10"/>
      <c r="U334" s="10"/>
    </row>
    <row r="335" spans="20:21">
      <c r="T335" s="10"/>
      <c r="U335" s="10"/>
    </row>
    <row r="336" spans="20:21">
      <c r="T336" s="10"/>
      <c r="U336" s="10"/>
    </row>
    <row r="337" spans="20:21">
      <c r="T337" s="10"/>
      <c r="U337" s="10"/>
    </row>
    <row r="338" spans="20:21">
      <c r="T338" s="10"/>
      <c r="U338" s="10"/>
    </row>
    <row r="339" spans="20:21">
      <c r="T339" s="10"/>
      <c r="U339" s="10"/>
    </row>
    <row r="340" spans="20:21">
      <c r="T340" s="10"/>
      <c r="U340" s="10"/>
    </row>
    <row r="341" spans="20:21">
      <c r="T341" s="10"/>
      <c r="U341" s="10"/>
    </row>
    <row r="342" spans="20:21">
      <c r="T342" s="10"/>
      <c r="U342" s="10"/>
    </row>
    <row r="343" spans="20:21">
      <c r="T343" s="10"/>
      <c r="U343" s="10"/>
    </row>
    <row r="344" spans="20:21">
      <c r="T344" s="10"/>
      <c r="U344" s="10"/>
    </row>
    <row r="345" spans="20:21">
      <c r="T345" s="10"/>
      <c r="U345" s="10"/>
    </row>
    <row r="346" spans="20:21">
      <c r="T346" s="10"/>
      <c r="U346" s="10"/>
    </row>
    <row r="347" spans="20:21">
      <c r="T347" s="10"/>
      <c r="U347" s="10"/>
    </row>
    <row r="348" spans="20:21">
      <c r="T348" s="10"/>
      <c r="U348" s="10"/>
    </row>
    <row r="349" spans="20:21">
      <c r="T349" s="10"/>
      <c r="U349" s="10"/>
    </row>
    <row r="350" spans="20:21">
      <c r="T350" s="10"/>
      <c r="U350" s="10"/>
    </row>
    <row r="351" spans="20:21">
      <c r="T351" s="10"/>
      <c r="U351" s="10"/>
    </row>
    <row r="352" spans="20:21">
      <c r="T352" s="10"/>
      <c r="U352" s="10"/>
    </row>
    <row r="353" spans="20:21">
      <c r="T353" s="10"/>
      <c r="U353" s="10"/>
    </row>
    <row r="354" spans="20:21">
      <c r="T354" s="10"/>
      <c r="U354" s="10"/>
    </row>
    <row r="355" spans="20:21">
      <c r="T355" s="10"/>
      <c r="U355" s="10"/>
    </row>
    <row r="356" spans="20:21">
      <c r="T356" s="10"/>
      <c r="U356" s="10"/>
    </row>
    <row r="357" spans="20:21">
      <c r="T357" s="10"/>
      <c r="U357" s="10"/>
    </row>
    <row r="358" spans="20:21">
      <c r="T358" s="10"/>
      <c r="U358" s="10"/>
    </row>
    <row r="359" spans="20:21">
      <c r="T359" s="10"/>
      <c r="U359" s="10"/>
    </row>
    <row r="360" spans="20:21">
      <c r="T360" s="10"/>
      <c r="U360" s="10"/>
    </row>
    <row r="361" spans="20:21">
      <c r="T361" s="10"/>
      <c r="U361" s="10"/>
    </row>
    <row r="362" spans="20:21">
      <c r="T362" s="10"/>
      <c r="U362" s="10"/>
    </row>
    <row r="363" spans="20:21">
      <c r="T363" s="10"/>
      <c r="U363" s="10"/>
    </row>
    <row r="364" spans="20:21">
      <c r="T364" s="10"/>
      <c r="U364" s="10"/>
    </row>
    <row r="365" spans="20:21">
      <c r="T365" s="10"/>
      <c r="U365" s="10"/>
    </row>
    <row r="366" spans="20:21">
      <c r="T366" s="10"/>
      <c r="U366" s="10"/>
    </row>
    <row r="367" spans="20:21">
      <c r="T367" s="10"/>
      <c r="U367" s="10"/>
    </row>
    <row r="368" spans="20:21">
      <c r="T368" s="10"/>
      <c r="U368" s="10"/>
    </row>
    <row r="369" spans="20:21">
      <c r="T369" s="10"/>
      <c r="U369" s="10"/>
    </row>
    <row r="370" spans="20:21">
      <c r="T370" s="10"/>
      <c r="U370" s="10"/>
    </row>
    <row r="371" spans="20:21">
      <c r="T371" s="10"/>
      <c r="U371" s="10"/>
    </row>
    <row r="372" spans="20:21">
      <c r="T372" s="10"/>
      <c r="U372" s="10"/>
    </row>
    <row r="373" spans="20:21">
      <c r="T373" s="10"/>
      <c r="U373" s="10"/>
    </row>
    <row r="374" spans="20:21">
      <c r="T374" s="10"/>
      <c r="U374" s="10"/>
    </row>
    <row r="375" spans="20:21">
      <c r="T375" s="10"/>
      <c r="U375" s="10"/>
    </row>
    <row r="376" spans="20:21">
      <c r="T376" s="10"/>
      <c r="U376" s="10"/>
    </row>
    <row r="377" spans="20:21">
      <c r="T377" s="10"/>
      <c r="U377" s="10"/>
    </row>
    <row r="378" spans="20:21">
      <c r="T378" s="10"/>
      <c r="U378" s="10"/>
    </row>
    <row r="379" spans="20:21">
      <c r="T379" s="10"/>
      <c r="U379" s="10"/>
    </row>
    <row r="380" spans="20:21">
      <c r="T380" s="10"/>
      <c r="U380" s="10"/>
    </row>
    <row r="381" spans="20:21">
      <c r="T381" s="10"/>
      <c r="U381" s="10"/>
    </row>
    <row r="382" spans="20:21">
      <c r="T382" s="10"/>
      <c r="U382" s="10"/>
    </row>
    <row r="383" spans="20:21">
      <c r="T383" s="10"/>
      <c r="U383" s="10"/>
    </row>
    <row r="384" spans="20:21">
      <c r="T384" s="10"/>
      <c r="U384" s="10"/>
    </row>
    <row r="385" spans="20:21">
      <c r="T385" s="10"/>
      <c r="U385" s="10"/>
    </row>
    <row r="386" spans="20:21">
      <c r="T386" s="10"/>
      <c r="U386" s="10"/>
    </row>
    <row r="387" spans="20:21">
      <c r="T387" s="10"/>
      <c r="U387" s="10"/>
    </row>
    <row r="388" spans="20:21">
      <c r="T388" s="10"/>
      <c r="U388" s="10"/>
    </row>
    <row r="389" spans="20:21">
      <c r="T389" s="10"/>
      <c r="U389" s="10"/>
    </row>
    <row r="390" spans="20:21">
      <c r="T390" s="10"/>
      <c r="U390" s="10"/>
    </row>
    <row r="391" spans="20:21">
      <c r="T391" s="10"/>
      <c r="U391" s="10"/>
    </row>
    <row r="392" spans="20:21">
      <c r="T392" s="10"/>
      <c r="U392" s="10"/>
    </row>
    <row r="393" spans="20:21">
      <c r="T393" s="10"/>
      <c r="U393" s="10"/>
    </row>
    <row r="394" spans="20:21">
      <c r="T394" s="10"/>
      <c r="U394" s="10"/>
    </row>
    <row r="395" spans="20:21">
      <c r="T395" s="10"/>
      <c r="U395" s="10"/>
    </row>
    <row r="396" spans="20:21">
      <c r="T396" s="10"/>
      <c r="U396" s="10"/>
    </row>
    <row r="397" spans="20:21">
      <c r="T397" s="10"/>
      <c r="U397" s="10"/>
    </row>
    <row r="398" spans="20:21">
      <c r="T398" s="10"/>
      <c r="U398" s="10"/>
    </row>
    <row r="399" spans="20:21">
      <c r="T399" s="10"/>
      <c r="U399" s="10"/>
    </row>
    <row r="400" spans="20:21">
      <c r="T400" s="10"/>
      <c r="U400" s="10"/>
    </row>
    <row r="401" spans="20:21">
      <c r="T401" s="10"/>
      <c r="U401" s="10"/>
    </row>
    <row r="402" spans="20:21">
      <c r="T402" s="10"/>
      <c r="U402" s="10"/>
    </row>
    <row r="403" spans="20:21">
      <c r="T403" s="10"/>
      <c r="U403" s="10"/>
    </row>
    <row r="404" spans="20:21">
      <c r="T404" s="10"/>
      <c r="U404" s="10"/>
    </row>
    <row r="405" spans="20:21">
      <c r="T405" s="10"/>
      <c r="U405" s="10"/>
    </row>
    <row r="406" spans="20:21">
      <c r="T406" s="10"/>
      <c r="U406" s="10"/>
    </row>
    <row r="407" spans="20:21">
      <c r="T407" s="10"/>
      <c r="U407" s="10"/>
    </row>
    <row r="408" spans="20:21">
      <c r="T408" s="10"/>
      <c r="U408" s="10"/>
    </row>
    <row r="409" spans="20:21">
      <c r="T409" s="10"/>
      <c r="U409" s="10"/>
    </row>
    <row r="410" spans="20:21">
      <c r="T410" s="10"/>
      <c r="U410" s="10"/>
    </row>
    <row r="411" spans="20:21">
      <c r="T411" s="10"/>
      <c r="U411" s="10"/>
    </row>
    <row r="412" spans="20:21">
      <c r="T412" s="10"/>
      <c r="U412" s="10"/>
    </row>
    <row r="413" spans="20:21">
      <c r="T413" s="10"/>
      <c r="U413" s="10"/>
    </row>
    <row r="414" spans="20:21">
      <c r="T414" s="10"/>
      <c r="U414" s="10"/>
    </row>
    <row r="415" spans="20:21">
      <c r="T415" s="10"/>
      <c r="U415" s="10"/>
    </row>
    <row r="416" spans="20:21">
      <c r="T416" s="10"/>
      <c r="U416" s="10"/>
    </row>
    <row r="417" spans="20:21">
      <c r="T417" s="10"/>
      <c r="U417" s="10"/>
    </row>
    <row r="418" spans="20:21">
      <c r="T418" s="10"/>
      <c r="U418" s="10"/>
    </row>
    <row r="419" spans="20:21">
      <c r="T419" s="10"/>
      <c r="U419" s="10"/>
    </row>
    <row r="420" spans="20:21">
      <c r="T420" s="10"/>
      <c r="U420" s="10"/>
    </row>
    <row r="421" spans="20:21">
      <c r="T421" s="10"/>
      <c r="U421" s="10"/>
    </row>
    <row r="422" spans="20:21">
      <c r="T422" s="10"/>
      <c r="U422" s="10"/>
    </row>
    <row r="423" spans="20:21">
      <c r="T423" s="10"/>
      <c r="U423" s="10"/>
    </row>
    <row r="424" spans="20:21">
      <c r="T424" s="10"/>
      <c r="U424" s="10"/>
    </row>
    <row r="425" spans="20:21">
      <c r="T425" s="10"/>
      <c r="U425" s="10"/>
    </row>
    <row r="426" spans="20:21">
      <c r="T426" s="10"/>
      <c r="U426" s="10"/>
    </row>
    <row r="427" spans="20:21">
      <c r="T427" s="10"/>
      <c r="U427" s="10"/>
    </row>
    <row r="428" spans="20:21">
      <c r="T428" s="10"/>
      <c r="U428" s="10"/>
    </row>
    <row r="429" spans="20:21">
      <c r="T429" s="10"/>
      <c r="U429" s="10"/>
    </row>
    <row r="430" spans="20:21">
      <c r="T430" s="10"/>
      <c r="U430" s="10"/>
    </row>
    <row r="431" spans="20:21">
      <c r="T431" s="10"/>
      <c r="U431" s="10"/>
    </row>
    <row r="432" spans="20:21">
      <c r="T432" s="10"/>
      <c r="U432" s="10"/>
    </row>
    <row r="433" spans="20:21">
      <c r="T433" s="10"/>
      <c r="U433" s="10"/>
    </row>
    <row r="434" spans="20:21">
      <c r="T434" s="10"/>
      <c r="U434" s="10"/>
    </row>
    <row r="435" spans="20:21">
      <c r="T435" s="10"/>
      <c r="U435" s="10"/>
    </row>
    <row r="436" spans="20:21">
      <c r="T436" s="10"/>
      <c r="U436" s="10"/>
    </row>
    <row r="437" spans="20:21">
      <c r="T437" s="10"/>
      <c r="U437" s="10"/>
    </row>
    <row r="438" spans="20:21">
      <c r="T438" s="10"/>
      <c r="U438" s="10"/>
    </row>
    <row r="439" spans="20:21">
      <c r="T439" s="10"/>
      <c r="U439" s="10"/>
    </row>
    <row r="440" spans="20:21">
      <c r="T440" s="10"/>
      <c r="U440" s="10"/>
    </row>
    <row r="441" spans="20:21">
      <c r="T441" s="10"/>
      <c r="U441" s="10"/>
    </row>
    <row r="442" spans="20:21">
      <c r="T442" s="10"/>
      <c r="U442" s="10"/>
    </row>
    <row r="443" spans="20:21">
      <c r="T443" s="10"/>
      <c r="U443" s="10"/>
    </row>
    <row r="444" spans="20:21">
      <c r="T444" s="10"/>
      <c r="U444" s="10"/>
    </row>
    <row r="445" spans="20:21">
      <c r="T445" s="10"/>
      <c r="U445" s="10"/>
    </row>
    <row r="446" spans="20:21">
      <c r="T446" s="10"/>
      <c r="U446" s="10"/>
    </row>
    <row r="447" spans="20:21">
      <c r="T447" s="10"/>
      <c r="U447" s="10"/>
    </row>
    <row r="448" spans="20:21">
      <c r="T448" s="10"/>
      <c r="U448" s="10"/>
    </row>
    <row r="449" spans="20:21">
      <c r="T449" s="10"/>
      <c r="U449" s="10"/>
    </row>
    <row r="450" spans="20:21">
      <c r="T450" s="10"/>
      <c r="U450" s="10"/>
    </row>
    <row r="451" spans="20:21">
      <c r="T451" s="10"/>
      <c r="U451" s="10"/>
    </row>
    <row r="452" spans="20:21">
      <c r="T452" s="10"/>
      <c r="U452" s="10"/>
    </row>
    <row r="453" spans="20:21">
      <c r="T453" s="10"/>
      <c r="U453" s="10"/>
    </row>
    <row r="454" spans="20:21">
      <c r="T454" s="10"/>
      <c r="U454" s="10"/>
    </row>
    <row r="455" spans="20:21">
      <c r="T455" s="10"/>
      <c r="U455" s="10"/>
    </row>
    <row r="456" spans="20:21">
      <c r="T456" s="10"/>
      <c r="U456" s="10"/>
    </row>
    <row r="457" spans="20:21">
      <c r="T457" s="10"/>
      <c r="U457" s="10"/>
    </row>
    <row r="458" spans="20:21">
      <c r="T458" s="10"/>
      <c r="U458" s="10"/>
    </row>
    <row r="459" spans="20:21">
      <c r="T459" s="10"/>
      <c r="U459" s="10"/>
    </row>
    <row r="460" spans="20:21">
      <c r="T460" s="10"/>
      <c r="U460" s="10"/>
    </row>
    <row r="461" spans="20:21">
      <c r="T461" s="10"/>
      <c r="U461" s="10"/>
    </row>
    <row r="462" spans="20:21">
      <c r="T462" s="10"/>
      <c r="U462" s="10"/>
    </row>
    <row r="463" spans="20:21">
      <c r="T463" s="10"/>
      <c r="U463" s="10"/>
    </row>
    <row r="464" spans="20:21">
      <c r="T464" s="10"/>
      <c r="U464" s="10"/>
    </row>
    <row r="465" spans="20:21">
      <c r="T465" s="10"/>
      <c r="U465" s="10"/>
    </row>
    <row r="466" spans="20:21">
      <c r="T466" s="10"/>
      <c r="U466" s="10"/>
    </row>
    <row r="467" spans="20:21">
      <c r="T467" s="10"/>
      <c r="U467" s="10"/>
    </row>
    <row r="468" spans="20:21">
      <c r="T468" s="10"/>
      <c r="U468" s="10"/>
    </row>
    <row r="469" spans="20:21">
      <c r="T469" s="10"/>
      <c r="U469" s="10"/>
    </row>
    <row r="470" spans="20:21">
      <c r="T470" s="10"/>
      <c r="U470" s="10"/>
    </row>
    <row r="471" spans="20:21">
      <c r="T471" s="10"/>
      <c r="U471" s="10"/>
    </row>
    <row r="472" spans="20:21">
      <c r="T472" s="10"/>
      <c r="U472" s="10"/>
    </row>
    <row r="473" spans="20:21">
      <c r="T473" s="10"/>
      <c r="U473" s="10"/>
    </row>
    <row r="474" spans="20:21">
      <c r="T474" s="10"/>
      <c r="U474" s="10"/>
    </row>
    <row r="475" spans="20:21">
      <c r="T475" s="10"/>
      <c r="U475" s="10"/>
    </row>
    <row r="476" spans="20:21">
      <c r="T476" s="10"/>
      <c r="U476" s="10"/>
    </row>
    <row r="477" spans="20:21">
      <c r="T477" s="10"/>
      <c r="U477" s="10"/>
    </row>
    <row r="478" spans="20:21">
      <c r="T478" s="10"/>
      <c r="U478" s="10"/>
    </row>
    <row r="479" spans="20:21">
      <c r="T479" s="10"/>
      <c r="U479" s="10"/>
    </row>
    <row r="480" spans="20:21">
      <c r="T480" s="10"/>
      <c r="U480" s="10"/>
    </row>
    <row r="481" spans="20:21">
      <c r="T481" s="10"/>
      <c r="U481" s="10"/>
    </row>
    <row r="482" spans="20:21">
      <c r="T482" s="10"/>
      <c r="U482" s="10"/>
    </row>
    <row r="483" spans="20:21">
      <c r="T483" s="10"/>
      <c r="U483" s="10"/>
    </row>
    <row r="484" spans="20:21">
      <c r="T484" s="10"/>
      <c r="U484" s="10"/>
    </row>
    <row r="485" spans="20:21">
      <c r="T485" s="10"/>
      <c r="U485" s="10"/>
    </row>
    <row r="486" spans="20:21">
      <c r="T486" s="10"/>
      <c r="U486" s="10"/>
    </row>
    <row r="487" spans="20:21">
      <c r="T487" s="10"/>
      <c r="U487" s="10"/>
    </row>
    <row r="488" spans="20:21">
      <c r="T488" s="10"/>
      <c r="U488" s="10"/>
    </row>
    <row r="489" spans="20:21">
      <c r="T489" s="10"/>
      <c r="U489" s="10"/>
    </row>
    <row r="490" spans="20:21">
      <c r="T490" s="10"/>
      <c r="U490" s="10"/>
    </row>
    <row r="491" spans="20:21">
      <c r="T491" s="10"/>
      <c r="U491" s="10"/>
    </row>
    <row r="492" spans="20:21">
      <c r="T492" s="10"/>
      <c r="U492" s="10"/>
    </row>
    <row r="493" spans="20:21">
      <c r="T493" s="10"/>
      <c r="U493" s="10"/>
    </row>
    <row r="494" spans="20:21">
      <c r="T494" s="10"/>
      <c r="U494" s="10"/>
    </row>
    <row r="495" spans="20:21">
      <c r="T495" s="10"/>
      <c r="U495" s="10"/>
    </row>
    <row r="496" spans="20:21">
      <c r="T496" s="10"/>
      <c r="U496" s="10"/>
    </row>
    <row r="497" spans="20:21">
      <c r="T497" s="10"/>
      <c r="U497" s="10"/>
    </row>
    <row r="498" spans="20:21">
      <c r="T498" s="10"/>
      <c r="U498" s="10"/>
    </row>
    <row r="499" spans="20:21">
      <c r="T499" s="10"/>
      <c r="U499" s="10"/>
    </row>
    <row r="500" spans="20:21">
      <c r="T500" s="10"/>
      <c r="U500" s="10"/>
    </row>
    <row r="501" spans="20:21">
      <c r="T501" s="10"/>
      <c r="U501" s="10"/>
    </row>
    <row r="502" spans="20:21">
      <c r="T502" s="10"/>
      <c r="U502" s="10"/>
    </row>
    <row r="503" spans="20:21">
      <c r="T503" s="10"/>
      <c r="U503" s="10"/>
    </row>
    <row r="504" spans="20:21">
      <c r="T504" s="10"/>
      <c r="U504" s="10"/>
    </row>
    <row r="505" spans="20:21">
      <c r="T505" s="10"/>
      <c r="U505" s="10"/>
    </row>
    <row r="506" spans="20:21">
      <c r="T506" s="10"/>
      <c r="U506" s="10"/>
    </row>
    <row r="507" spans="20:21">
      <c r="T507" s="10"/>
      <c r="U507" s="10"/>
    </row>
    <row r="508" spans="20:21">
      <c r="T508" s="10"/>
      <c r="U508" s="10"/>
    </row>
    <row r="509" spans="20:21">
      <c r="T509" s="10"/>
      <c r="U509" s="10"/>
    </row>
    <row r="510" spans="20:21">
      <c r="T510" s="10"/>
      <c r="U510" s="10"/>
    </row>
    <row r="511" spans="20:21">
      <c r="T511" s="10"/>
      <c r="U511" s="10"/>
    </row>
    <row r="512" spans="20:21">
      <c r="T512" s="10"/>
      <c r="U512" s="10"/>
    </row>
    <row r="513" spans="20:21">
      <c r="T513" s="10"/>
      <c r="U513" s="10"/>
    </row>
    <row r="514" spans="20:21">
      <c r="T514" s="10"/>
      <c r="U514" s="10"/>
    </row>
    <row r="515" spans="20:21">
      <c r="T515" s="10"/>
      <c r="U515" s="10"/>
    </row>
    <row r="516" spans="20:21">
      <c r="T516" s="10"/>
      <c r="U516" s="10"/>
    </row>
    <row r="517" spans="20:21">
      <c r="T517" s="10"/>
      <c r="U517" s="10"/>
    </row>
    <row r="518" spans="20:21">
      <c r="T518" s="10"/>
      <c r="U518" s="10"/>
    </row>
    <row r="519" spans="20:21">
      <c r="T519" s="10"/>
      <c r="U519" s="10"/>
    </row>
    <row r="520" spans="20:21">
      <c r="T520" s="10"/>
      <c r="U520" s="10"/>
    </row>
    <row r="521" spans="20:21">
      <c r="T521" s="10"/>
      <c r="U521" s="10"/>
    </row>
    <row r="522" spans="20:21">
      <c r="T522" s="10"/>
      <c r="U522" s="10"/>
    </row>
    <row r="523" spans="20:21">
      <c r="T523" s="10"/>
      <c r="U523" s="10"/>
    </row>
    <row r="524" spans="20:21">
      <c r="T524" s="10"/>
      <c r="U524" s="10"/>
    </row>
    <row r="525" spans="20:21">
      <c r="T525" s="10"/>
      <c r="U525" s="10"/>
    </row>
    <row r="526" spans="20:21">
      <c r="T526" s="10"/>
      <c r="U526" s="10"/>
    </row>
    <row r="527" spans="20:21">
      <c r="T527" s="10"/>
      <c r="U527" s="10"/>
    </row>
    <row r="528" spans="20:21">
      <c r="T528" s="10"/>
      <c r="U528" s="10"/>
    </row>
    <row r="529" spans="20:21">
      <c r="T529" s="10"/>
      <c r="U529" s="10"/>
    </row>
    <row r="530" spans="20:21">
      <c r="T530" s="10"/>
      <c r="U530" s="10"/>
    </row>
    <row r="531" spans="20:21">
      <c r="T531" s="10"/>
      <c r="U531" s="10"/>
    </row>
    <row r="532" spans="20:21">
      <c r="T532" s="10"/>
      <c r="U532" s="10"/>
    </row>
    <row r="533" spans="20:21">
      <c r="T533" s="10"/>
      <c r="U533" s="10"/>
    </row>
    <row r="534" spans="20:21">
      <c r="T534" s="10"/>
      <c r="U534" s="10"/>
    </row>
    <row r="535" spans="20:21">
      <c r="T535" s="10"/>
      <c r="U535" s="10"/>
    </row>
    <row r="536" spans="20:21">
      <c r="T536" s="10"/>
      <c r="U536" s="10"/>
    </row>
    <row r="537" spans="20:21">
      <c r="T537" s="10"/>
      <c r="U537" s="10"/>
    </row>
    <row r="538" spans="20:21">
      <c r="T538" s="10"/>
      <c r="U538" s="10"/>
    </row>
    <row r="539" spans="20:21">
      <c r="T539" s="10"/>
      <c r="U539" s="10"/>
    </row>
    <row r="540" spans="20:21">
      <c r="T540" s="10"/>
      <c r="U540" s="10"/>
    </row>
    <row r="541" spans="20:21">
      <c r="T541" s="10"/>
      <c r="U541" s="10"/>
    </row>
    <row r="542" spans="20:21">
      <c r="T542" s="10"/>
      <c r="U542" s="10"/>
    </row>
    <row r="543" spans="20:21">
      <c r="T543" s="10"/>
      <c r="U543" s="10"/>
    </row>
    <row r="544" spans="20:21">
      <c r="T544" s="10"/>
      <c r="U544" s="10"/>
    </row>
    <row r="545" spans="20:21">
      <c r="T545" s="10"/>
      <c r="U545" s="10"/>
    </row>
    <row r="546" spans="20:21">
      <c r="T546" s="10"/>
      <c r="U546" s="10"/>
    </row>
    <row r="547" spans="20:21">
      <c r="T547" s="10"/>
      <c r="U547" s="10"/>
    </row>
    <row r="548" spans="20:21">
      <c r="T548" s="10"/>
      <c r="U548" s="10"/>
    </row>
    <row r="549" spans="20:21">
      <c r="T549" s="10"/>
      <c r="U549" s="10"/>
    </row>
    <row r="550" spans="20:21">
      <c r="T550" s="10"/>
      <c r="U550" s="10"/>
    </row>
    <row r="551" spans="20:21">
      <c r="T551" s="10"/>
      <c r="U551" s="10"/>
    </row>
    <row r="552" spans="20:21">
      <c r="T552" s="10"/>
      <c r="U552" s="10"/>
    </row>
    <row r="553" spans="20:21">
      <c r="T553" s="10"/>
      <c r="U553" s="10"/>
    </row>
    <row r="554" spans="20:21">
      <c r="T554" s="10"/>
      <c r="U554" s="10"/>
    </row>
    <row r="555" spans="20:21">
      <c r="T555" s="10"/>
      <c r="U555" s="10"/>
    </row>
    <row r="556" spans="20:21">
      <c r="T556" s="10"/>
      <c r="U556" s="10"/>
    </row>
    <row r="557" spans="20:21">
      <c r="T557" s="10"/>
      <c r="U557" s="10"/>
    </row>
    <row r="558" spans="20:21">
      <c r="T558" s="10"/>
      <c r="U558" s="10"/>
    </row>
    <row r="559" spans="20:21">
      <c r="T559" s="10"/>
      <c r="U559" s="10"/>
    </row>
    <row r="560" spans="20:21">
      <c r="T560" s="10"/>
      <c r="U560" s="10"/>
    </row>
    <row r="561" spans="20:21">
      <c r="T561" s="10"/>
      <c r="U561" s="10"/>
    </row>
    <row r="562" spans="20:21">
      <c r="T562" s="10"/>
      <c r="U562" s="10"/>
    </row>
    <row r="563" spans="20:21">
      <c r="T563" s="10"/>
      <c r="U563" s="10"/>
    </row>
    <row r="564" spans="20:21">
      <c r="T564" s="10"/>
      <c r="U564" s="10"/>
    </row>
    <row r="565" spans="20:21">
      <c r="T565" s="10"/>
      <c r="U565" s="10"/>
    </row>
    <row r="566" spans="20:21">
      <c r="T566" s="10"/>
      <c r="U566" s="10"/>
    </row>
    <row r="567" spans="20:21">
      <c r="T567" s="10"/>
      <c r="U567" s="10"/>
    </row>
    <row r="568" spans="20:21">
      <c r="T568" s="10"/>
      <c r="U568" s="10"/>
    </row>
    <row r="569" spans="20:21">
      <c r="T569" s="10"/>
      <c r="U569" s="10"/>
    </row>
    <row r="570" spans="20:21">
      <c r="T570" s="10"/>
      <c r="U570" s="10"/>
    </row>
    <row r="571" spans="20:21">
      <c r="T571" s="10"/>
      <c r="U571" s="10"/>
    </row>
    <row r="572" spans="20:21">
      <c r="T572" s="10"/>
      <c r="U572" s="10"/>
    </row>
    <row r="573" spans="20:21">
      <c r="T573" s="10"/>
      <c r="U573" s="10"/>
    </row>
    <row r="574" spans="20:21">
      <c r="T574" s="10"/>
      <c r="U574" s="10"/>
    </row>
    <row r="575" spans="20:21">
      <c r="T575" s="10"/>
      <c r="U575" s="10"/>
    </row>
    <row r="576" spans="20:21">
      <c r="T576" s="10"/>
      <c r="U576" s="10"/>
    </row>
    <row r="577" spans="20:21">
      <c r="T577" s="10"/>
      <c r="U577" s="10"/>
    </row>
    <row r="578" spans="20:21">
      <c r="T578" s="10"/>
      <c r="U578" s="10"/>
    </row>
    <row r="579" spans="20:21">
      <c r="T579" s="10"/>
      <c r="U579" s="10"/>
    </row>
    <row r="580" spans="20:21">
      <c r="T580" s="10"/>
      <c r="U580" s="10"/>
    </row>
    <row r="581" spans="20:21">
      <c r="T581" s="10"/>
      <c r="U581" s="10"/>
    </row>
    <row r="582" spans="20:21">
      <c r="T582" s="10"/>
      <c r="U582" s="10"/>
    </row>
    <row r="583" spans="20:21">
      <c r="T583" s="10"/>
      <c r="U583" s="10"/>
    </row>
    <row r="584" spans="20:21">
      <c r="T584" s="10"/>
      <c r="U584" s="10"/>
    </row>
    <row r="585" spans="20:21">
      <c r="T585" s="10"/>
      <c r="U585" s="10"/>
    </row>
    <row r="586" spans="20:21">
      <c r="T586" s="10"/>
      <c r="U586" s="10"/>
    </row>
    <row r="587" spans="20:21">
      <c r="T587" s="10"/>
      <c r="U587" s="10"/>
    </row>
    <row r="588" spans="20:21">
      <c r="T588" s="10"/>
      <c r="U588" s="10"/>
    </row>
    <row r="589" spans="20:21">
      <c r="T589" s="10"/>
      <c r="U589" s="10"/>
    </row>
    <row r="590" spans="20:21">
      <c r="T590" s="10"/>
      <c r="U590" s="10"/>
    </row>
    <row r="591" spans="20:21">
      <c r="T591" s="10"/>
      <c r="U591" s="10"/>
    </row>
    <row r="592" spans="20:21">
      <c r="T592" s="10"/>
      <c r="U592" s="10"/>
    </row>
    <row r="593" spans="20:21">
      <c r="T593" s="10"/>
      <c r="U593" s="10"/>
    </row>
    <row r="594" spans="20:21">
      <c r="T594" s="10"/>
      <c r="U594" s="10"/>
    </row>
    <row r="595" spans="20:21">
      <c r="T595" s="10"/>
      <c r="U595" s="10"/>
    </row>
    <row r="596" spans="20:21">
      <c r="T596" s="10"/>
      <c r="U596" s="10"/>
    </row>
    <row r="597" spans="20:21">
      <c r="T597" s="10"/>
      <c r="U597" s="10"/>
    </row>
    <row r="598" spans="20:21">
      <c r="T598" s="10"/>
      <c r="U598" s="10"/>
    </row>
    <row r="599" spans="20:21">
      <c r="T599" s="10"/>
      <c r="U599" s="10"/>
    </row>
    <row r="600" spans="20:21">
      <c r="T600" s="10"/>
      <c r="U600" s="10"/>
    </row>
    <row r="601" spans="20:21">
      <c r="T601" s="10"/>
      <c r="U601" s="10"/>
    </row>
    <row r="602" spans="20:21">
      <c r="T602" s="10"/>
      <c r="U602" s="10"/>
    </row>
    <row r="603" spans="20:21">
      <c r="T603" s="10"/>
      <c r="U603" s="10"/>
    </row>
    <row r="604" spans="20:21">
      <c r="T604" s="10"/>
      <c r="U604" s="10"/>
    </row>
    <row r="605" spans="20:21">
      <c r="T605" s="10"/>
      <c r="U605" s="10"/>
    </row>
    <row r="606" spans="20:21">
      <c r="T606" s="10"/>
      <c r="U606" s="10"/>
    </row>
    <row r="607" spans="20:21">
      <c r="T607" s="10"/>
      <c r="U607" s="10"/>
    </row>
    <row r="608" spans="20:21">
      <c r="T608" s="10"/>
      <c r="U608" s="10"/>
    </row>
    <row r="609" spans="20:21">
      <c r="T609" s="10"/>
      <c r="U609" s="10"/>
    </row>
    <row r="610" spans="20:21">
      <c r="T610" s="10"/>
      <c r="U610" s="10"/>
    </row>
    <row r="611" spans="20:21">
      <c r="T611" s="10"/>
      <c r="U611" s="10"/>
    </row>
    <row r="612" spans="20:21">
      <c r="T612" s="10"/>
      <c r="U612" s="10"/>
    </row>
    <row r="613" spans="20:21">
      <c r="T613" s="10"/>
      <c r="U613" s="10"/>
    </row>
    <row r="614" spans="20:21">
      <c r="T614" s="10"/>
      <c r="U614" s="10"/>
    </row>
    <row r="615" spans="20:21">
      <c r="T615" s="10"/>
      <c r="U615" s="10"/>
    </row>
    <row r="616" spans="20:21">
      <c r="T616" s="10"/>
      <c r="U616" s="10"/>
    </row>
    <row r="617" spans="20:21">
      <c r="T617" s="10"/>
      <c r="U617" s="10"/>
    </row>
    <row r="618" spans="20:21">
      <c r="T618" s="10"/>
      <c r="U618" s="10"/>
    </row>
    <row r="619" spans="20:21">
      <c r="T619" s="10"/>
      <c r="U619" s="10"/>
    </row>
    <row r="620" spans="20:21">
      <c r="T620" s="10"/>
      <c r="U620" s="10"/>
    </row>
    <row r="621" spans="20:21">
      <c r="T621" s="10"/>
      <c r="U621" s="10"/>
    </row>
    <row r="622" spans="20:21">
      <c r="T622" s="10"/>
      <c r="U622" s="10"/>
    </row>
    <row r="623" spans="20:21">
      <c r="T623" s="10"/>
      <c r="U623" s="10"/>
    </row>
    <row r="624" spans="20:21">
      <c r="T624" s="10"/>
      <c r="U624" s="10"/>
    </row>
    <row r="625" spans="20:21">
      <c r="T625" s="10"/>
      <c r="U625" s="10"/>
    </row>
    <row r="626" spans="20:21">
      <c r="T626" s="10"/>
      <c r="U626" s="10"/>
    </row>
    <row r="627" spans="20:21">
      <c r="T627" s="10"/>
      <c r="U627" s="10"/>
    </row>
    <row r="628" spans="20:21">
      <c r="T628" s="10"/>
      <c r="U628" s="10"/>
    </row>
    <row r="629" spans="20:21">
      <c r="T629" s="10"/>
      <c r="U629" s="10"/>
    </row>
    <row r="630" spans="20:21">
      <c r="T630" s="10"/>
      <c r="U630" s="10"/>
    </row>
    <row r="631" spans="20:21">
      <c r="T631" s="10"/>
      <c r="U631" s="10"/>
    </row>
    <row r="632" spans="20:21">
      <c r="T632" s="10"/>
      <c r="U632" s="10"/>
    </row>
    <row r="633" spans="20:21">
      <c r="T633" s="10"/>
      <c r="U633" s="10"/>
    </row>
    <row r="634" spans="20:21">
      <c r="T634" s="10"/>
      <c r="U634" s="10"/>
    </row>
    <row r="635" spans="20:21">
      <c r="T635" s="10"/>
      <c r="U635" s="10"/>
    </row>
    <row r="636" spans="20:21">
      <c r="T636" s="10"/>
      <c r="U636" s="10"/>
    </row>
    <row r="637" spans="20:21">
      <c r="T637" s="10"/>
      <c r="U637" s="10"/>
    </row>
    <row r="638" spans="20:21">
      <c r="T638" s="10"/>
      <c r="U638" s="10"/>
    </row>
    <row r="639" spans="20:21">
      <c r="T639" s="10"/>
      <c r="U639" s="10"/>
    </row>
    <row r="640" spans="20:21">
      <c r="T640" s="10"/>
      <c r="U640" s="10"/>
    </row>
    <row r="641" spans="20:21">
      <c r="T641" s="10"/>
      <c r="U641" s="10"/>
    </row>
    <row r="642" spans="20:21">
      <c r="T642" s="10"/>
      <c r="U642" s="10"/>
    </row>
    <row r="643" spans="20:21">
      <c r="T643" s="10"/>
      <c r="U643" s="10"/>
    </row>
    <row r="644" spans="20:21">
      <c r="T644" s="10"/>
      <c r="U644" s="10"/>
    </row>
    <row r="645" spans="20:21">
      <c r="T645" s="10"/>
      <c r="U645" s="10"/>
    </row>
    <row r="646" spans="20:21">
      <c r="T646" s="10"/>
      <c r="U646" s="10"/>
    </row>
    <row r="647" spans="20:21">
      <c r="T647" s="10"/>
      <c r="U647" s="10"/>
    </row>
    <row r="648" spans="20:21">
      <c r="T648" s="10"/>
      <c r="U648" s="10"/>
    </row>
    <row r="649" spans="20:21">
      <c r="T649" s="10"/>
      <c r="U649" s="10"/>
    </row>
    <row r="650" spans="20:21">
      <c r="T650" s="10"/>
      <c r="U650" s="10"/>
    </row>
    <row r="651" spans="20:21">
      <c r="T651" s="10"/>
      <c r="U651" s="10"/>
    </row>
    <row r="652" spans="20:21">
      <c r="T652" s="10"/>
      <c r="U652" s="10"/>
    </row>
    <row r="653" spans="20:21">
      <c r="T653" s="10"/>
      <c r="U653" s="10"/>
    </row>
    <row r="654" spans="20:21">
      <c r="T654" s="10"/>
      <c r="U654" s="10"/>
    </row>
    <row r="655" spans="20:21">
      <c r="T655" s="10"/>
      <c r="U655" s="10"/>
    </row>
    <row r="656" spans="20:21">
      <c r="T656" s="10"/>
      <c r="U656" s="10"/>
    </row>
    <row r="657" spans="20:21">
      <c r="T657" s="10"/>
      <c r="U657" s="10"/>
    </row>
    <row r="658" spans="20:21">
      <c r="T658" s="10"/>
      <c r="U658" s="10"/>
    </row>
    <row r="659" spans="20:21">
      <c r="T659" s="10"/>
      <c r="U659" s="10"/>
    </row>
    <row r="660" spans="20:21">
      <c r="T660" s="10"/>
      <c r="U660" s="10"/>
    </row>
    <row r="661" spans="20:21">
      <c r="T661" s="10"/>
      <c r="U661" s="10"/>
    </row>
    <row r="662" spans="20:21">
      <c r="T662" s="10"/>
      <c r="U662" s="10"/>
    </row>
    <row r="663" spans="20:21">
      <c r="T663" s="10"/>
      <c r="U663" s="10"/>
    </row>
    <row r="664" spans="20:21">
      <c r="T664" s="10"/>
      <c r="U664" s="10"/>
    </row>
    <row r="665" spans="20:21">
      <c r="T665" s="10"/>
      <c r="U665" s="10"/>
    </row>
    <row r="666" spans="20:21">
      <c r="T666" s="10"/>
      <c r="U666" s="10"/>
    </row>
    <row r="667" spans="20:21">
      <c r="T667" s="10"/>
      <c r="U667" s="10"/>
    </row>
    <row r="668" spans="20:21">
      <c r="T668" s="10"/>
      <c r="U668" s="10"/>
    </row>
    <row r="669" spans="20:21">
      <c r="T669" s="10"/>
      <c r="U669" s="10"/>
    </row>
    <row r="670" spans="20:21">
      <c r="T670" s="10"/>
      <c r="U670" s="10"/>
    </row>
    <row r="671" spans="20:21">
      <c r="T671" s="10"/>
      <c r="U671" s="10"/>
    </row>
    <row r="672" spans="20:21">
      <c r="T672" s="10"/>
      <c r="U672" s="10"/>
    </row>
    <row r="673" spans="20:21">
      <c r="T673" s="10"/>
      <c r="U673" s="10"/>
    </row>
    <row r="674" spans="20:21">
      <c r="T674" s="10"/>
      <c r="U674" s="10"/>
    </row>
    <row r="675" spans="20:21">
      <c r="T675" s="10"/>
      <c r="U675" s="10"/>
    </row>
    <row r="676" spans="20:21">
      <c r="T676" s="10"/>
      <c r="U676" s="10"/>
    </row>
    <row r="677" spans="20:21">
      <c r="T677" s="10"/>
      <c r="U677" s="10"/>
    </row>
    <row r="678" spans="20:21">
      <c r="T678" s="10"/>
      <c r="U678" s="10"/>
    </row>
    <row r="679" spans="20:21">
      <c r="T679" s="10"/>
      <c r="U679" s="10"/>
    </row>
    <row r="680" spans="20:21">
      <c r="T680" s="10"/>
      <c r="U680" s="10"/>
    </row>
    <row r="681" spans="20:21">
      <c r="T681" s="10"/>
      <c r="U681" s="10"/>
    </row>
    <row r="682" spans="20:21">
      <c r="T682" s="10"/>
      <c r="U682" s="10"/>
    </row>
    <row r="683" spans="20:21">
      <c r="T683" s="10"/>
      <c r="U683" s="10"/>
    </row>
    <row r="684" spans="20:21">
      <c r="T684" s="10"/>
      <c r="U684" s="10"/>
    </row>
    <row r="685" spans="20:21">
      <c r="T685" s="10"/>
      <c r="U685" s="10"/>
    </row>
    <row r="686" spans="20:21">
      <c r="T686" s="10"/>
      <c r="U686" s="10"/>
    </row>
    <row r="687" spans="20:21">
      <c r="T687" s="10"/>
      <c r="U687" s="10"/>
    </row>
    <row r="688" spans="20:21">
      <c r="T688" s="10"/>
      <c r="U688" s="10"/>
    </row>
    <row r="689" spans="20:21">
      <c r="T689" s="10"/>
      <c r="U689" s="10"/>
    </row>
    <row r="690" spans="20:21">
      <c r="T690" s="10"/>
      <c r="U690" s="10"/>
    </row>
    <row r="691" spans="20:21">
      <c r="T691" s="10"/>
      <c r="U691" s="10"/>
    </row>
    <row r="692" spans="20:21">
      <c r="T692" s="10"/>
      <c r="U692" s="10"/>
    </row>
    <row r="693" spans="20:21">
      <c r="T693" s="10"/>
      <c r="U693" s="10"/>
    </row>
    <row r="694" spans="20:21">
      <c r="T694" s="10"/>
      <c r="U694" s="10"/>
    </row>
    <row r="695" spans="20:21">
      <c r="T695" s="10"/>
      <c r="U695" s="10"/>
    </row>
    <row r="696" spans="20:21">
      <c r="T696" s="10"/>
      <c r="U696" s="10"/>
    </row>
    <row r="697" spans="20:21">
      <c r="T697" s="10"/>
      <c r="U697" s="10"/>
    </row>
    <row r="698" spans="20:21">
      <c r="T698" s="10"/>
      <c r="U698" s="10"/>
    </row>
    <row r="699" spans="20:21">
      <c r="T699" s="10"/>
      <c r="U699" s="10"/>
    </row>
    <row r="700" spans="20:21">
      <c r="T700" s="10"/>
      <c r="U700" s="10"/>
    </row>
    <row r="701" spans="20:21">
      <c r="T701" s="10"/>
      <c r="U701" s="10"/>
    </row>
    <row r="702" spans="20:21">
      <c r="T702" s="10"/>
      <c r="U702" s="10"/>
    </row>
    <row r="703" spans="20:21">
      <c r="T703" s="10"/>
      <c r="U703" s="10"/>
    </row>
    <row r="704" spans="20:21">
      <c r="T704" s="10"/>
      <c r="U704" s="10"/>
    </row>
    <row r="705" spans="20:21">
      <c r="T705" s="10"/>
      <c r="U705" s="10"/>
    </row>
    <row r="706" spans="20:21">
      <c r="T706" s="10"/>
      <c r="U706" s="10"/>
    </row>
    <row r="707" spans="20:21">
      <c r="T707" s="10"/>
      <c r="U707" s="10"/>
    </row>
    <row r="708" spans="20:21">
      <c r="T708" s="10"/>
      <c r="U708" s="10"/>
    </row>
    <row r="709" spans="20:21">
      <c r="T709" s="10"/>
      <c r="U709" s="10"/>
    </row>
    <row r="710" spans="20:21">
      <c r="T710" s="10"/>
      <c r="U710" s="10"/>
    </row>
    <row r="711" spans="20:21">
      <c r="T711" s="10"/>
      <c r="U711" s="10"/>
    </row>
    <row r="712" spans="20:21">
      <c r="T712" s="10"/>
      <c r="U712" s="10"/>
    </row>
    <row r="713" spans="20:21">
      <c r="T713" s="10"/>
      <c r="U713" s="10"/>
    </row>
    <row r="714" spans="20:21">
      <c r="T714" s="10"/>
      <c r="U714" s="10"/>
    </row>
    <row r="715" spans="20:21">
      <c r="T715" s="10"/>
      <c r="U715" s="10"/>
    </row>
    <row r="716" spans="20:21">
      <c r="T716" s="10"/>
      <c r="U716" s="10"/>
    </row>
    <row r="717" spans="20:21">
      <c r="T717" s="10"/>
      <c r="U717" s="10"/>
    </row>
    <row r="718" spans="20:21">
      <c r="T718" s="10"/>
      <c r="U718" s="10"/>
    </row>
    <row r="719" spans="20:21">
      <c r="T719" s="10"/>
      <c r="U719" s="10"/>
    </row>
    <row r="720" spans="20:21">
      <c r="T720" s="10"/>
      <c r="U720" s="10"/>
    </row>
    <row r="721" spans="20:21">
      <c r="T721" s="10"/>
      <c r="U721" s="10"/>
    </row>
    <row r="722" spans="20:21">
      <c r="T722" s="10"/>
      <c r="U722" s="10"/>
    </row>
    <row r="723" spans="20:21">
      <c r="T723" s="10"/>
      <c r="U723" s="10"/>
    </row>
    <row r="724" spans="20:21">
      <c r="T724" s="10"/>
      <c r="U724" s="10"/>
    </row>
    <row r="725" spans="20:21">
      <c r="T725" s="10"/>
      <c r="U725" s="10"/>
    </row>
    <row r="726" spans="20:21">
      <c r="T726" s="10"/>
      <c r="U726" s="10"/>
    </row>
    <row r="727" spans="20:21">
      <c r="T727" s="10"/>
      <c r="U727" s="10"/>
    </row>
    <row r="728" spans="20:21">
      <c r="T728" s="10"/>
      <c r="U728" s="10"/>
    </row>
    <row r="729" spans="20:21">
      <c r="T729" s="10"/>
      <c r="U729" s="10"/>
    </row>
    <row r="730" spans="20:21">
      <c r="T730" s="10"/>
      <c r="U730" s="10"/>
    </row>
    <row r="731" spans="20:21">
      <c r="T731" s="10"/>
      <c r="U731" s="10"/>
    </row>
    <row r="732" spans="20:21">
      <c r="T732" s="10"/>
      <c r="U732" s="10"/>
    </row>
    <row r="733" spans="20:21">
      <c r="T733" s="10"/>
      <c r="U733" s="10"/>
    </row>
    <row r="734" spans="20:21">
      <c r="T734" s="10"/>
      <c r="U734" s="10"/>
    </row>
    <row r="735" spans="20:21">
      <c r="T735" s="10"/>
      <c r="U735" s="10"/>
    </row>
    <row r="736" spans="20:21">
      <c r="T736" s="10"/>
      <c r="U736" s="10"/>
    </row>
    <row r="737" spans="20:21">
      <c r="T737" s="10"/>
      <c r="U737" s="10"/>
    </row>
    <row r="738" spans="20:21">
      <c r="T738" s="10"/>
      <c r="U738" s="10"/>
    </row>
    <row r="739" spans="20:21">
      <c r="T739" s="10"/>
      <c r="U739" s="10"/>
    </row>
    <row r="740" spans="20:21">
      <c r="T740" s="10"/>
      <c r="U740" s="10"/>
    </row>
    <row r="741" spans="20:21">
      <c r="T741" s="10"/>
      <c r="U741" s="10"/>
    </row>
    <row r="742" spans="20:21">
      <c r="T742" s="10"/>
      <c r="U742" s="10"/>
    </row>
    <row r="743" spans="20:21">
      <c r="T743" s="10"/>
      <c r="U743" s="10"/>
    </row>
    <row r="744" spans="20:21">
      <c r="T744" s="10"/>
      <c r="U744" s="10"/>
    </row>
    <row r="745" spans="20:21">
      <c r="T745" s="10"/>
      <c r="U745" s="10"/>
    </row>
    <row r="746" spans="20:21">
      <c r="T746" s="10"/>
      <c r="U746" s="10"/>
    </row>
    <row r="747" spans="20:21">
      <c r="T747" s="10"/>
      <c r="U747" s="10"/>
    </row>
    <row r="748" spans="20:21">
      <c r="T748" s="10"/>
      <c r="U748" s="10"/>
    </row>
    <row r="749" spans="20:21">
      <c r="T749" s="10"/>
      <c r="U749" s="10"/>
    </row>
    <row r="750" spans="20:21">
      <c r="T750" s="10"/>
      <c r="U750" s="10"/>
    </row>
    <row r="751" spans="20:21">
      <c r="T751" s="10"/>
      <c r="U751" s="10"/>
    </row>
    <row r="752" spans="20:21">
      <c r="T752" s="10"/>
      <c r="U752" s="10"/>
    </row>
    <row r="753" spans="20:21">
      <c r="T753" s="10"/>
      <c r="U753" s="10"/>
    </row>
    <row r="754" spans="20:21">
      <c r="T754" s="10"/>
      <c r="U754" s="10"/>
    </row>
    <row r="755" spans="20:21">
      <c r="T755" s="10"/>
      <c r="U755" s="10"/>
    </row>
    <row r="756" spans="20:21">
      <c r="T756" s="10"/>
      <c r="U756" s="10"/>
    </row>
    <row r="757" spans="20:21">
      <c r="T757" s="10"/>
      <c r="U757" s="10"/>
    </row>
    <row r="758" spans="20:21">
      <c r="T758" s="10"/>
      <c r="U758" s="10"/>
    </row>
    <row r="759" spans="20:21">
      <c r="T759" s="10"/>
      <c r="U759" s="10"/>
    </row>
    <row r="760" spans="20:21">
      <c r="T760" s="10"/>
      <c r="U760" s="10"/>
    </row>
    <row r="761" spans="20:21">
      <c r="T761" s="10"/>
      <c r="U761" s="10"/>
    </row>
    <row r="762" spans="20:21">
      <c r="T762" s="10"/>
      <c r="U762" s="10"/>
    </row>
    <row r="763" spans="20:21">
      <c r="T763" s="10"/>
      <c r="U763" s="10"/>
    </row>
    <row r="764" spans="20:21">
      <c r="T764" s="10"/>
      <c r="U764" s="10"/>
    </row>
    <row r="765" spans="20:21">
      <c r="T765" s="10"/>
      <c r="U765" s="10"/>
    </row>
    <row r="766" spans="20:21">
      <c r="T766" s="10"/>
      <c r="U766" s="10"/>
    </row>
    <row r="767" spans="20:21">
      <c r="T767" s="10"/>
      <c r="U767" s="10"/>
    </row>
    <row r="768" spans="20:21">
      <c r="T768" s="10"/>
      <c r="U768" s="10"/>
    </row>
    <row r="769" spans="20:21">
      <c r="T769" s="10"/>
      <c r="U769" s="10"/>
    </row>
    <row r="770" spans="20:21">
      <c r="T770" s="10"/>
      <c r="U770" s="10"/>
    </row>
    <row r="771" spans="20:21">
      <c r="T771" s="10"/>
      <c r="U771" s="10"/>
    </row>
    <row r="772" spans="20:21">
      <c r="T772" s="10"/>
      <c r="U772" s="10"/>
    </row>
    <row r="773" spans="20:21">
      <c r="T773" s="10"/>
      <c r="U773" s="10"/>
    </row>
    <row r="774" spans="20:21">
      <c r="T774" s="10"/>
      <c r="U774" s="10"/>
    </row>
    <row r="775" spans="20:21">
      <c r="T775" s="10"/>
      <c r="U775" s="10"/>
    </row>
    <row r="776" spans="20:21">
      <c r="T776" s="10"/>
      <c r="U776" s="10"/>
    </row>
    <row r="777" spans="20:21">
      <c r="T777" s="10"/>
      <c r="U777" s="10"/>
    </row>
    <row r="778" spans="20:21">
      <c r="T778" s="10"/>
      <c r="U778" s="10"/>
    </row>
    <row r="779" spans="20:21">
      <c r="T779" s="10"/>
      <c r="U779" s="10"/>
    </row>
    <row r="780" spans="20:21">
      <c r="T780" s="10"/>
      <c r="U780" s="10"/>
    </row>
    <row r="781" spans="20:21">
      <c r="T781" s="10"/>
      <c r="U781" s="10"/>
    </row>
    <row r="782" spans="20:21">
      <c r="T782" s="10"/>
      <c r="U782" s="10"/>
    </row>
    <row r="783" spans="20:21">
      <c r="T783" s="10"/>
      <c r="U783" s="10"/>
    </row>
    <row r="784" spans="20:21">
      <c r="T784" s="10"/>
      <c r="U784" s="10"/>
    </row>
    <row r="785" spans="20:21">
      <c r="T785" s="10"/>
      <c r="U785" s="10"/>
    </row>
    <row r="786" spans="20:21">
      <c r="T786" s="10"/>
      <c r="U786" s="10"/>
    </row>
    <row r="787" spans="20:21">
      <c r="T787" s="10"/>
      <c r="U787" s="10"/>
    </row>
    <row r="788" spans="20:21">
      <c r="T788" s="10"/>
      <c r="U788" s="10"/>
    </row>
    <row r="789" spans="20:21">
      <c r="T789" s="10"/>
      <c r="U789" s="10"/>
    </row>
    <row r="790" spans="20:21">
      <c r="T790" s="10"/>
      <c r="U790" s="10"/>
    </row>
    <row r="791" spans="20:21">
      <c r="T791" s="10"/>
      <c r="U791" s="10"/>
    </row>
    <row r="792" spans="20:21">
      <c r="T792" s="10"/>
      <c r="U792" s="10"/>
    </row>
    <row r="793" spans="20:21">
      <c r="T793" s="10"/>
      <c r="U793" s="10"/>
    </row>
    <row r="794" spans="20:21">
      <c r="T794" s="10"/>
      <c r="U794" s="10"/>
    </row>
  </sheetData>
  <mergeCells count="8">
    <mergeCell ref="A5:A6"/>
    <mergeCell ref="B5:B6"/>
    <mergeCell ref="L5:L6"/>
    <mergeCell ref="C5:C6"/>
    <mergeCell ref="E5:E6"/>
    <mergeCell ref="G5:G6"/>
    <mergeCell ref="D5:D6"/>
    <mergeCell ref="F5:F6"/>
  </mergeCells>
  <phoneticPr fontId="3"/>
  <dataValidations count="4">
    <dataValidation type="list" allowBlank="1" showInputMessage="1" showErrorMessage="1" sqref="E7:E46 G8:G46">
      <formula1>INDIRECT(D7)</formula1>
    </dataValidation>
    <dataValidation type="list" allowBlank="1" showInputMessage="1" showErrorMessage="1" sqref="F7:F46">
      <formula1>材質</formula1>
    </dataValidation>
    <dataValidation type="list" allowBlank="1" showInputMessage="1" showErrorMessage="1" sqref="D7:D46">
      <formula1>呼び</formula1>
    </dataValidation>
    <dataValidation type="list" allowBlank="1" showInputMessage="1" showErrorMessage="1" sqref="G7">
      <formula1>IF(F7="SUS304",INDIRECT(SUS304A),IF(F7="SUS316",INDIRECT(SUS316),INDIRECT(F7)))</formula1>
    </dataValidation>
  </dataValidations>
  <printOptions horizontalCentered="1"/>
  <pageMargins left="0.19685039370078741" right="0.19685039370078741" top="0.39370078740157483" bottom="0.39370078740157483" header="0.51181102362204722" footer="0.51181102362204722"/>
  <pageSetup paperSize="9" scale="95" fitToHeight="1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2:J323"/>
  <sheetViews>
    <sheetView topLeftCell="A134" zoomScaleNormal="100" workbookViewId="0">
      <selection activeCell="D161" sqref="D161"/>
    </sheetView>
  </sheetViews>
  <sheetFormatPr defaultRowHeight="13.5"/>
  <cols>
    <col min="1" max="1" width="16" customWidth="1"/>
    <col min="2" max="2" width="7.625" bestFit="1" customWidth="1"/>
  </cols>
  <sheetData>
    <row r="2" spans="1:10">
      <c r="A2" s="58" t="s">
        <v>35</v>
      </c>
      <c r="C2" s="16" t="s">
        <v>0</v>
      </c>
      <c r="D2" s="17" t="s">
        <v>1</v>
      </c>
      <c r="E2" s="16" t="s">
        <v>2</v>
      </c>
      <c r="F2" s="16" t="s">
        <v>3</v>
      </c>
      <c r="G2" s="16" t="s">
        <v>4</v>
      </c>
      <c r="H2" s="16" t="s">
        <v>5</v>
      </c>
      <c r="I2" s="17" t="s">
        <v>6</v>
      </c>
      <c r="J2" s="18" t="s">
        <v>7</v>
      </c>
    </row>
    <row r="3" spans="1:10">
      <c r="A3" s="58"/>
      <c r="C3" s="19"/>
      <c r="D3" s="20"/>
      <c r="E3" s="21"/>
      <c r="F3" s="21"/>
      <c r="G3" s="21"/>
      <c r="H3" s="22" t="s">
        <v>8</v>
      </c>
      <c r="I3" s="23" t="s">
        <v>9</v>
      </c>
      <c r="J3" s="24"/>
    </row>
    <row r="4" spans="1:10">
      <c r="A4" s="58"/>
      <c r="C4" s="25" t="s">
        <v>10</v>
      </c>
      <c r="D4" s="25" t="s">
        <v>11</v>
      </c>
      <c r="E4" s="26" t="s">
        <v>12</v>
      </c>
      <c r="F4" s="26" t="s">
        <v>12</v>
      </c>
      <c r="G4" s="26" t="s">
        <v>12</v>
      </c>
      <c r="H4" s="25" t="s">
        <v>13</v>
      </c>
      <c r="I4" s="25" t="s">
        <v>14</v>
      </c>
      <c r="J4" s="27" t="s">
        <v>15</v>
      </c>
    </row>
    <row r="5" spans="1:10">
      <c r="A5" t="s">
        <v>23</v>
      </c>
      <c r="B5" t="s">
        <v>55</v>
      </c>
      <c r="C5" s="1">
        <v>10</v>
      </c>
      <c r="D5" s="2" t="s">
        <v>16</v>
      </c>
      <c r="E5" s="1">
        <v>17.3</v>
      </c>
      <c r="F5" s="1">
        <v>2.2999999999999998</v>
      </c>
      <c r="G5" s="1">
        <f>E5-2*F5</f>
        <v>12.700000000000001</v>
      </c>
      <c r="H5" s="3">
        <f>0.02466*F5*(E5-F5)</f>
        <v>0.85076999999999992</v>
      </c>
      <c r="I5" s="4">
        <f>PI()*G5^2/4000</f>
        <v>0.12667686977437445</v>
      </c>
      <c r="J5" s="3">
        <f>PI()*G5^2/400</f>
        <v>1.2667686977437445</v>
      </c>
    </row>
    <row r="6" spans="1:10">
      <c r="A6" t="s">
        <v>23</v>
      </c>
      <c r="B6" t="s">
        <v>55</v>
      </c>
      <c r="C6" s="1">
        <v>15</v>
      </c>
      <c r="D6" s="5" t="s">
        <v>17</v>
      </c>
      <c r="E6" s="1">
        <v>21.7</v>
      </c>
      <c r="F6" s="1">
        <v>2.8</v>
      </c>
      <c r="G6" s="1">
        <f t="shared" ref="G6:G21" si="0">E6-2*F6</f>
        <v>16.100000000000001</v>
      </c>
      <c r="H6" s="3">
        <f t="shared" ref="H6:H21" si="1">0.02466*F6*(E6-F6)</f>
        <v>1.3050071999999999</v>
      </c>
      <c r="I6" s="4">
        <f t="shared" ref="I6:I21" si="2">PI()*G6^2/4000</f>
        <v>0.2035830579342526</v>
      </c>
      <c r="J6" s="3">
        <f t="shared" ref="J6:J21" si="3">PI()*G6^2/400</f>
        <v>2.0358305793425258</v>
      </c>
    </row>
    <row r="7" spans="1:10">
      <c r="A7" t="s">
        <v>23</v>
      </c>
      <c r="B7" t="s">
        <v>55</v>
      </c>
      <c r="C7" s="1">
        <v>20</v>
      </c>
      <c r="D7" s="5" t="s">
        <v>18</v>
      </c>
      <c r="E7" s="1">
        <v>27.2</v>
      </c>
      <c r="F7" s="1">
        <v>2.8</v>
      </c>
      <c r="G7" s="1">
        <f t="shared" si="0"/>
        <v>21.6</v>
      </c>
      <c r="H7" s="3">
        <f t="shared" si="1"/>
        <v>1.6847711999999999</v>
      </c>
      <c r="I7" s="4">
        <f t="shared" si="2"/>
        <v>0.36643536711471353</v>
      </c>
      <c r="J7" s="3">
        <f t="shared" si="3"/>
        <v>3.6643536711471354</v>
      </c>
    </row>
    <row r="8" spans="1:10">
      <c r="A8" t="s">
        <v>23</v>
      </c>
      <c r="B8" t="s">
        <v>55</v>
      </c>
      <c r="C8" s="1">
        <v>25</v>
      </c>
      <c r="D8" s="6">
        <v>1</v>
      </c>
      <c r="E8" s="7">
        <v>34</v>
      </c>
      <c r="F8" s="1">
        <v>3.2</v>
      </c>
      <c r="G8" s="1">
        <f t="shared" si="0"/>
        <v>27.6</v>
      </c>
      <c r="H8" s="3">
        <f t="shared" si="1"/>
        <v>2.4304896000000005</v>
      </c>
      <c r="I8" s="4">
        <f t="shared" si="2"/>
        <v>0.59828490494964026</v>
      </c>
      <c r="J8" s="3">
        <f t="shared" si="3"/>
        <v>5.9828490494964024</v>
      </c>
    </row>
    <row r="9" spans="1:10">
      <c r="A9" t="s">
        <v>23</v>
      </c>
      <c r="B9" t="s">
        <v>55</v>
      </c>
      <c r="C9" s="1">
        <v>32</v>
      </c>
      <c r="D9" s="5" t="s">
        <v>19</v>
      </c>
      <c r="E9" s="1">
        <v>42.7</v>
      </c>
      <c r="F9" s="1">
        <v>3.5</v>
      </c>
      <c r="G9" s="1">
        <f t="shared" si="0"/>
        <v>35.700000000000003</v>
      </c>
      <c r="H9" s="3">
        <f t="shared" si="1"/>
        <v>3.3833520000000004</v>
      </c>
      <c r="I9" s="3">
        <f t="shared" si="2"/>
        <v>1.000982105268414</v>
      </c>
      <c r="J9" s="7">
        <f t="shared" si="3"/>
        <v>10.00982105268414</v>
      </c>
    </row>
    <row r="10" spans="1:10">
      <c r="A10" t="s">
        <v>23</v>
      </c>
      <c r="B10" t="s">
        <v>55</v>
      </c>
      <c r="C10" s="1">
        <v>40</v>
      </c>
      <c r="D10" s="5" t="s">
        <v>20</v>
      </c>
      <c r="E10" s="1">
        <v>48.6</v>
      </c>
      <c r="F10" s="1">
        <v>3.5</v>
      </c>
      <c r="G10" s="1">
        <f t="shared" si="0"/>
        <v>41.6</v>
      </c>
      <c r="H10" s="3">
        <f t="shared" si="1"/>
        <v>3.8925809999999998</v>
      </c>
      <c r="I10" s="3">
        <f t="shared" si="2"/>
        <v>1.3591786456490882</v>
      </c>
      <c r="J10" s="7">
        <f t="shared" si="3"/>
        <v>13.591786456490881</v>
      </c>
    </row>
    <row r="11" spans="1:10">
      <c r="A11" t="s">
        <v>23</v>
      </c>
      <c r="B11" t="s">
        <v>55</v>
      </c>
      <c r="C11" s="1">
        <v>50</v>
      </c>
      <c r="D11" s="6">
        <v>2</v>
      </c>
      <c r="E11" s="1">
        <v>60.5</v>
      </c>
      <c r="F11" s="1">
        <v>3.8</v>
      </c>
      <c r="G11" s="1">
        <f t="shared" si="0"/>
        <v>52.9</v>
      </c>
      <c r="H11" s="3">
        <f t="shared" si="1"/>
        <v>5.3132435999999998</v>
      </c>
      <c r="I11" s="3">
        <f t="shared" si="2"/>
        <v>2.1978660744330534</v>
      </c>
      <c r="J11" s="7">
        <f t="shared" si="3"/>
        <v>21.978660744330533</v>
      </c>
    </row>
    <row r="12" spans="1:10">
      <c r="A12" t="s">
        <v>23</v>
      </c>
      <c r="B12" t="s">
        <v>55</v>
      </c>
      <c r="C12" s="1">
        <v>65</v>
      </c>
      <c r="D12" s="5" t="s">
        <v>21</v>
      </c>
      <c r="E12" s="1">
        <v>76.3</v>
      </c>
      <c r="F12" s="1">
        <v>4.2</v>
      </c>
      <c r="G12" s="1">
        <f t="shared" si="0"/>
        <v>67.899999999999991</v>
      </c>
      <c r="H12" s="3">
        <f t="shared" si="1"/>
        <v>7.4675412000000003</v>
      </c>
      <c r="I12" s="3">
        <f t="shared" si="2"/>
        <v>3.6210075465092286</v>
      </c>
      <c r="J12" s="7">
        <f t="shared" si="3"/>
        <v>36.210075465092288</v>
      </c>
    </row>
    <row r="13" spans="1:10">
      <c r="A13" t="s">
        <v>23</v>
      </c>
      <c r="B13" t="s">
        <v>55</v>
      </c>
      <c r="C13" s="1">
        <v>80</v>
      </c>
      <c r="D13" s="6">
        <v>3</v>
      </c>
      <c r="E13" s="1">
        <v>89.1</v>
      </c>
      <c r="F13" s="1">
        <v>4.2</v>
      </c>
      <c r="G13" s="1">
        <f t="shared" si="0"/>
        <v>80.699999999999989</v>
      </c>
      <c r="H13" s="3">
        <f t="shared" si="1"/>
        <v>8.7932628000000008</v>
      </c>
      <c r="I13" s="3">
        <f t="shared" si="2"/>
        <v>5.1148976851442463</v>
      </c>
      <c r="J13" s="7">
        <f t="shared" si="3"/>
        <v>51.14897685144247</v>
      </c>
    </row>
    <row r="14" spans="1:10">
      <c r="A14" t="s">
        <v>23</v>
      </c>
      <c r="B14" t="s">
        <v>55</v>
      </c>
      <c r="C14" s="1">
        <v>90</v>
      </c>
      <c r="D14" s="5" t="s">
        <v>22</v>
      </c>
      <c r="E14" s="1">
        <v>101.6</v>
      </c>
      <c r="F14" s="1">
        <v>4.2</v>
      </c>
      <c r="G14" s="1">
        <f t="shared" si="0"/>
        <v>93.199999999999989</v>
      </c>
      <c r="H14" s="3">
        <f t="shared" si="1"/>
        <v>10.0879128</v>
      </c>
      <c r="I14" s="3">
        <f t="shared" si="2"/>
        <v>6.8221569428294497</v>
      </c>
      <c r="J14" s="7">
        <f t="shared" si="3"/>
        <v>68.221569428294501</v>
      </c>
    </row>
    <row r="15" spans="1:10">
      <c r="A15" t="s">
        <v>23</v>
      </c>
      <c r="B15" t="s">
        <v>55</v>
      </c>
      <c r="C15" s="1">
        <v>100</v>
      </c>
      <c r="D15" s="6">
        <v>4</v>
      </c>
      <c r="E15" s="1">
        <v>114.3</v>
      </c>
      <c r="F15" s="1">
        <v>4.5</v>
      </c>
      <c r="G15" s="1">
        <f t="shared" si="0"/>
        <v>105.3</v>
      </c>
      <c r="H15" s="3">
        <f t="shared" si="1"/>
        <v>12.184506000000001</v>
      </c>
      <c r="I15" s="3">
        <f t="shared" si="2"/>
        <v>8.7085655215856139</v>
      </c>
      <c r="J15" s="7">
        <f t="shared" si="3"/>
        <v>87.085655215856136</v>
      </c>
    </row>
    <row r="16" spans="1:10">
      <c r="A16" t="s">
        <v>23</v>
      </c>
      <c r="B16" t="s">
        <v>55</v>
      </c>
      <c r="C16" s="1">
        <v>125</v>
      </c>
      <c r="D16" s="6">
        <v>5</v>
      </c>
      <c r="E16" s="1">
        <v>139.80000000000001</v>
      </c>
      <c r="F16" s="1">
        <v>4.5</v>
      </c>
      <c r="G16" s="1">
        <f t="shared" si="0"/>
        <v>130.80000000000001</v>
      </c>
      <c r="H16" s="3">
        <f t="shared" si="1"/>
        <v>15.014241000000004</v>
      </c>
      <c r="I16" s="3">
        <f t="shared" si="2"/>
        <v>13.437094434228122</v>
      </c>
      <c r="J16" s="8">
        <f t="shared" si="3"/>
        <v>134.37094434228121</v>
      </c>
    </row>
    <row r="17" spans="1:10">
      <c r="A17" t="s">
        <v>23</v>
      </c>
      <c r="B17" t="s">
        <v>55</v>
      </c>
      <c r="C17" s="1">
        <v>150</v>
      </c>
      <c r="D17" s="6">
        <v>6</v>
      </c>
      <c r="E17" s="1">
        <v>165.2</v>
      </c>
      <c r="F17" s="7">
        <v>5</v>
      </c>
      <c r="G17" s="1">
        <f t="shared" si="0"/>
        <v>155.19999999999999</v>
      </c>
      <c r="H17" s="3">
        <f t="shared" si="1"/>
        <v>19.752659999999999</v>
      </c>
      <c r="I17" s="3">
        <f t="shared" si="2"/>
        <v>18.917916977680871</v>
      </c>
      <c r="J17" s="8">
        <f t="shared" si="3"/>
        <v>189.17916977680869</v>
      </c>
    </row>
    <row r="18" spans="1:10">
      <c r="A18" t="s">
        <v>23</v>
      </c>
      <c r="B18" t="s">
        <v>55</v>
      </c>
      <c r="C18" s="1">
        <v>200</v>
      </c>
      <c r="D18" s="6">
        <v>8</v>
      </c>
      <c r="E18" s="1">
        <v>216.3</v>
      </c>
      <c r="F18" s="1">
        <v>5.8</v>
      </c>
      <c r="G18" s="1">
        <f t="shared" si="0"/>
        <v>204.70000000000002</v>
      </c>
      <c r="H18" s="3">
        <f t="shared" si="1"/>
        <v>30.107394000000003</v>
      </c>
      <c r="I18" s="3">
        <f t="shared" si="2"/>
        <v>32.909824528514591</v>
      </c>
      <c r="J18" s="8">
        <f t="shared" si="3"/>
        <v>329.09824528514588</v>
      </c>
    </row>
    <row r="19" spans="1:10">
      <c r="A19" t="s">
        <v>23</v>
      </c>
      <c r="B19" t="s">
        <v>55</v>
      </c>
      <c r="C19" s="1">
        <v>250</v>
      </c>
      <c r="D19" s="6">
        <v>10</v>
      </c>
      <c r="E19" s="1">
        <v>267.39999999999998</v>
      </c>
      <c r="F19" s="1">
        <v>6.6</v>
      </c>
      <c r="G19" s="1">
        <f t="shared" si="0"/>
        <v>254.2</v>
      </c>
      <c r="H19" s="3">
        <f t="shared" si="1"/>
        <v>42.446764799999997</v>
      </c>
      <c r="I19" s="3">
        <f t="shared" si="2"/>
        <v>50.750575779077479</v>
      </c>
      <c r="J19" s="8">
        <f t="shared" si="3"/>
        <v>507.50575779077479</v>
      </c>
    </row>
    <row r="20" spans="1:10">
      <c r="A20" t="s">
        <v>23</v>
      </c>
      <c r="B20" t="s">
        <v>55</v>
      </c>
      <c r="C20" s="1">
        <v>300</v>
      </c>
      <c r="D20" s="6">
        <v>12</v>
      </c>
      <c r="E20" s="1">
        <v>318.5</v>
      </c>
      <c r="F20" s="1">
        <v>6.9</v>
      </c>
      <c r="G20" s="1">
        <f t="shared" si="0"/>
        <v>304.7</v>
      </c>
      <c r="H20" s="3">
        <f t="shared" si="1"/>
        <v>53.019986400000015</v>
      </c>
      <c r="I20" s="3">
        <f t="shared" si="2"/>
        <v>72.918006971980589</v>
      </c>
      <c r="J20" s="8">
        <f t="shared" si="3"/>
        <v>729.18006971980594</v>
      </c>
    </row>
    <row r="21" spans="1:10">
      <c r="A21" t="s">
        <v>23</v>
      </c>
      <c r="B21" t="s">
        <v>55</v>
      </c>
      <c r="C21" s="1">
        <v>350</v>
      </c>
      <c r="D21" s="6">
        <v>14</v>
      </c>
      <c r="E21" s="1">
        <v>355.6</v>
      </c>
      <c r="F21" s="1">
        <v>7.9</v>
      </c>
      <c r="G21" s="1">
        <f t="shared" si="0"/>
        <v>339.8</v>
      </c>
      <c r="H21" s="3">
        <f t="shared" si="1"/>
        <v>67.736827800000015</v>
      </c>
      <c r="I21" s="3">
        <f t="shared" si="2"/>
        <v>90.685244954449516</v>
      </c>
      <c r="J21" s="8">
        <f t="shared" si="3"/>
        <v>906.85244954449513</v>
      </c>
    </row>
    <row r="22" spans="1:10">
      <c r="A22" t="s">
        <v>23</v>
      </c>
      <c r="B22" t="s">
        <v>55</v>
      </c>
      <c r="C22" s="1">
        <v>400</v>
      </c>
      <c r="D22" s="6">
        <v>16</v>
      </c>
      <c r="E22" s="1">
        <v>406.4</v>
      </c>
      <c r="F22" s="1">
        <v>7.9</v>
      </c>
      <c r="G22" s="1">
        <f>E22-2*F22</f>
        <v>390.59999999999997</v>
      </c>
      <c r="H22" s="3">
        <f>0.02466*F22*(E22-F22)</f>
        <v>77.633379000000005</v>
      </c>
      <c r="I22" s="7">
        <f>PI()*G22^2/4000</f>
        <v>119.82690973656071</v>
      </c>
      <c r="J22" s="8">
        <f>PI()*G22^2/400</f>
        <v>1198.269097365607</v>
      </c>
    </row>
    <row r="23" spans="1:10">
      <c r="A23" t="s">
        <v>23</v>
      </c>
      <c r="B23" t="s">
        <v>55</v>
      </c>
      <c r="C23" s="1">
        <v>450</v>
      </c>
      <c r="D23" s="6">
        <v>18</v>
      </c>
      <c r="E23" s="1">
        <v>457.2</v>
      </c>
      <c r="F23" s="1">
        <v>7.9</v>
      </c>
      <c r="G23" s="1">
        <f>E23-2*F23</f>
        <v>441.4</v>
      </c>
      <c r="H23" s="3">
        <f>0.02466*F23*(E23-F23)</f>
        <v>87.52993020000001</v>
      </c>
      <c r="I23" s="7">
        <f>PI()*G23^2/4000</f>
        <v>153.02223435145189</v>
      </c>
      <c r="J23" s="8">
        <f>PI()*G23^2/400</f>
        <v>1530.2223435145188</v>
      </c>
    </row>
    <row r="24" spans="1:10">
      <c r="A24" t="s">
        <v>23</v>
      </c>
      <c r="B24" t="s">
        <v>55</v>
      </c>
      <c r="C24" s="1">
        <v>500</v>
      </c>
      <c r="D24" s="6">
        <v>20</v>
      </c>
      <c r="E24" s="7">
        <v>508</v>
      </c>
      <c r="F24" s="1">
        <v>7.9</v>
      </c>
      <c r="G24" s="1">
        <f>E24-2*F24</f>
        <v>492.2</v>
      </c>
      <c r="H24" s="3">
        <f>0.02466*F24*(E24-F24)</f>
        <v>97.426481400000014</v>
      </c>
      <c r="I24" s="7">
        <f>PI()*G24^2/4000</f>
        <v>190.27121879912306</v>
      </c>
      <c r="J24" s="8">
        <f>PI()*G24^2/400</f>
        <v>1902.7121879912308</v>
      </c>
    </row>
    <row r="25" spans="1:10">
      <c r="A25" s="58" t="s">
        <v>36</v>
      </c>
      <c r="C25" s="16" t="s">
        <v>0</v>
      </c>
      <c r="D25" s="17" t="s">
        <v>1</v>
      </c>
      <c r="E25" s="16" t="s">
        <v>2</v>
      </c>
      <c r="F25" s="16" t="s">
        <v>3</v>
      </c>
      <c r="G25" s="16" t="s">
        <v>4</v>
      </c>
      <c r="H25" s="16" t="s">
        <v>5</v>
      </c>
      <c r="I25" s="28" t="s">
        <v>6</v>
      </c>
      <c r="J25" s="18" t="s">
        <v>7</v>
      </c>
    </row>
    <row r="26" spans="1:10">
      <c r="A26" s="58"/>
      <c r="C26" s="21"/>
      <c r="D26" s="29"/>
      <c r="E26" s="21"/>
      <c r="F26" s="21"/>
      <c r="G26" s="21"/>
      <c r="H26" s="30" t="s">
        <v>8</v>
      </c>
      <c r="I26" s="31" t="s">
        <v>9</v>
      </c>
      <c r="J26" s="24"/>
    </row>
    <row r="27" spans="1:10">
      <c r="A27" s="58"/>
      <c r="C27" s="25" t="s">
        <v>10</v>
      </c>
      <c r="D27" s="25" t="s">
        <v>11</v>
      </c>
      <c r="E27" s="21" t="s">
        <v>12</v>
      </c>
      <c r="F27" s="26" t="s">
        <v>12</v>
      </c>
      <c r="G27" s="26" t="s">
        <v>12</v>
      </c>
      <c r="H27" s="32" t="s">
        <v>13</v>
      </c>
      <c r="I27" s="25" t="s">
        <v>14</v>
      </c>
      <c r="J27" s="27" t="s">
        <v>15</v>
      </c>
    </row>
    <row r="28" spans="1:10">
      <c r="A28" t="s">
        <v>24</v>
      </c>
      <c r="B28" t="s">
        <v>25</v>
      </c>
      <c r="C28" s="1">
        <v>10</v>
      </c>
      <c r="D28" s="2" t="s">
        <v>16</v>
      </c>
      <c r="E28" s="1">
        <v>17.3</v>
      </c>
      <c r="F28" s="1">
        <v>1.65</v>
      </c>
      <c r="G28" s="7">
        <f>E28-2*F28</f>
        <v>14</v>
      </c>
      <c r="H28" s="3">
        <f>0.02491*F28*(E28-F28)</f>
        <v>0.64323847499999998</v>
      </c>
      <c r="I28" s="4">
        <f>PI()*G28^2/4000</f>
        <v>0.15393804002589986</v>
      </c>
      <c r="J28" s="3">
        <f>PI()*G28^2/400</f>
        <v>1.5393804002589986</v>
      </c>
    </row>
    <row r="29" spans="1:10">
      <c r="A29" t="s">
        <v>24</v>
      </c>
      <c r="B29" t="s">
        <v>25</v>
      </c>
      <c r="C29" s="1">
        <v>15</v>
      </c>
      <c r="D29" s="5" t="s">
        <v>17</v>
      </c>
      <c r="E29" s="1">
        <v>21.7</v>
      </c>
      <c r="F29" s="1">
        <v>2.1</v>
      </c>
      <c r="G29" s="1">
        <f t="shared" ref="G29:G43" si="4">E29-2*F29</f>
        <v>17.5</v>
      </c>
      <c r="H29" s="3">
        <f t="shared" ref="H29:H43" si="5">0.02491*F29*(E29-F29)</f>
        <v>1.0252956</v>
      </c>
      <c r="I29" s="4">
        <f t="shared" ref="I29:I43" si="6">PI()*G29^2/4000</f>
        <v>0.24052818754046854</v>
      </c>
      <c r="J29" s="3">
        <f t="shared" ref="J29:J43" si="7">PI()*G29^2/400</f>
        <v>2.4052818754046852</v>
      </c>
    </row>
    <row r="30" spans="1:10">
      <c r="A30" t="s">
        <v>24</v>
      </c>
      <c r="B30" t="s">
        <v>25</v>
      </c>
      <c r="C30" s="1">
        <v>20</v>
      </c>
      <c r="D30" s="5" t="s">
        <v>18</v>
      </c>
      <c r="E30" s="1">
        <v>27.2</v>
      </c>
      <c r="F30" s="1">
        <v>2.1</v>
      </c>
      <c r="G30" s="7">
        <f t="shared" si="4"/>
        <v>23</v>
      </c>
      <c r="H30" s="3">
        <f t="shared" si="5"/>
        <v>1.3130061</v>
      </c>
      <c r="I30" s="4">
        <f t="shared" si="6"/>
        <v>0.41547562843725011</v>
      </c>
      <c r="J30" s="3">
        <f t="shared" si="7"/>
        <v>4.1547562843725014</v>
      </c>
    </row>
    <row r="31" spans="1:10">
      <c r="A31" t="s">
        <v>24</v>
      </c>
      <c r="B31" t="s">
        <v>25</v>
      </c>
      <c r="C31" s="1">
        <v>25</v>
      </c>
      <c r="D31" s="6">
        <v>1</v>
      </c>
      <c r="E31" s="7">
        <v>34</v>
      </c>
      <c r="F31" s="1">
        <v>2.8</v>
      </c>
      <c r="G31" s="1">
        <f t="shared" si="4"/>
        <v>28.4</v>
      </c>
      <c r="H31" s="3">
        <f t="shared" si="5"/>
        <v>2.1761376000000001</v>
      </c>
      <c r="I31" s="4">
        <f t="shared" si="6"/>
        <v>0.63347074266984593</v>
      </c>
      <c r="J31" s="3">
        <f t="shared" si="7"/>
        <v>6.3347074266984587</v>
      </c>
    </row>
    <row r="32" spans="1:10">
      <c r="A32" t="s">
        <v>24</v>
      </c>
      <c r="B32" t="s">
        <v>25</v>
      </c>
      <c r="C32" s="1">
        <v>32</v>
      </c>
      <c r="D32" s="5" t="s">
        <v>19</v>
      </c>
      <c r="E32" s="1">
        <v>42.7</v>
      </c>
      <c r="F32" s="1">
        <v>2.8</v>
      </c>
      <c r="G32" s="1">
        <f t="shared" si="4"/>
        <v>37.1</v>
      </c>
      <c r="H32" s="3">
        <f t="shared" si="5"/>
        <v>2.7829452000000008</v>
      </c>
      <c r="I32" s="3">
        <f t="shared" si="6"/>
        <v>1.0810298860818819</v>
      </c>
      <c r="J32" s="7">
        <f t="shared" si="7"/>
        <v>10.810298860818818</v>
      </c>
    </row>
    <row r="33" spans="1:10">
      <c r="A33" t="s">
        <v>24</v>
      </c>
      <c r="B33" t="s">
        <v>25</v>
      </c>
      <c r="C33" s="1">
        <v>40</v>
      </c>
      <c r="D33" s="5" t="s">
        <v>20</v>
      </c>
      <c r="E33" s="1">
        <v>48.6</v>
      </c>
      <c r="F33" s="1">
        <v>2.8</v>
      </c>
      <c r="G33" s="7">
        <f t="shared" si="4"/>
        <v>43</v>
      </c>
      <c r="H33" s="3">
        <f t="shared" si="5"/>
        <v>3.1944584000000007</v>
      </c>
      <c r="I33" s="3">
        <f t="shared" si="6"/>
        <v>1.4522012041218817</v>
      </c>
      <c r="J33" s="7">
        <f t="shared" si="7"/>
        <v>14.522012041218819</v>
      </c>
    </row>
    <row r="34" spans="1:10">
      <c r="A34" t="s">
        <v>24</v>
      </c>
      <c r="B34" t="s">
        <v>25</v>
      </c>
      <c r="C34" s="1">
        <v>50</v>
      </c>
      <c r="D34" s="6">
        <v>2</v>
      </c>
      <c r="E34" s="1">
        <v>60.5</v>
      </c>
      <c r="F34" s="1">
        <v>2.8</v>
      </c>
      <c r="G34" s="1">
        <f t="shared" si="4"/>
        <v>54.9</v>
      </c>
      <c r="H34" s="3">
        <f t="shared" si="5"/>
        <v>4.0244596000000001</v>
      </c>
      <c r="I34" s="3">
        <f t="shared" si="6"/>
        <v>2.3671979184615428</v>
      </c>
      <c r="J34" s="7">
        <f t="shared" si="7"/>
        <v>23.671979184615431</v>
      </c>
    </row>
    <row r="35" spans="1:10">
      <c r="A35" t="s">
        <v>24</v>
      </c>
      <c r="B35" t="s">
        <v>25</v>
      </c>
      <c r="C35" s="1">
        <v>65</v>
      </c>
      <c r="D35" s="5" t="s">
        <v>21</v>
      </c>
      <c r="E35" s="1">
        <v>76.3</v>
      </c>
      <c r="F35" s="7">
        <v>3</v>
      </c>
      <c r="G35" s="1">
        <f t="shared" si="4"/>
        <v>70.3</v>
      </c>
      <c r="H35" s="3">
        <f t="shared" si="5"/>
        <v>5.4777089999999999</v>
      </c>
      <c r="I35" s="3">
        <f t="shared" si="6"/>
        <v>3.8815084093448946</v>
      </c>
      <c r="J35" s="7">
        <f t="shared" si="7"/>
        <v>38.815084093448945</v>
      </c>
    </row>
    <row r="36" spans="1:10">
      <c r="A36" t="s">
        <v>24</v>
      </c>
      <c r="B36" t="s">
        <v>25</v>
      </c>
      <c r="C36" s="1">
        <v>80</v>
      </c>
      <c r="D36" s="6">
        <v>3</v>
      </c>
      <c r="E36" s="1">
        <v>89.1</v>
      </c>
      <c r="F36" s="7">
        <v>3</v>
      </c>
      <c r="G36" s="1">
        <f t="shared" si="4"/>
        <v>83.1</v>
      </c>
      <c r="H36" s="3">
        <f t="shared" si="5"/>
        <v>6.434253</v>
      </c>
      <c r="I36" s="3">
        <f t="shared" si="6"/>
        <v>5.4236534111390515</v>
      </c>
      <c r="J36" s="7">
        <f t="shared" si="7"/>
        <v>54.236534111390519</v>
      </c>
    </row>
    <row r="37" spans="1:10">
      <c r="A37" t="s">
        <v>24</v>
      </c>
      <c r="B37" t="s">
        <v>25</v>
      </c>
      <c r="C37" s="1">
        <v>90</v>
      </c>
      <c r="D37" s="5" t="s">
        <v>22</v>
      </c>
      <c r="E37" s="1">
        <v>101.6</v>
      </c>
      <c r="F37" s="7">
        <v>3</v>
      </c>
      <c r="G37" s="1">
        <f t="shared" si="4"/>
        <v>95.6</v>
      </c>
      <c r="H37" s="3">
        <f t="shared" si="5"/>
        <v>7.3683779999999999</v>
      </c>
      <c r="I37" s="3">
        <f t="shared" si="6"/>
        <v>7.1780365586281025</v>
      </c>
      <c r="J37" s="7">
        <f t="shared" si="7"/>
        <v>71.780365586281022</v>
      </c>
    </row>
    <row r="38" spans="1:10">
      <c r="A38" t="s">
        <v>24</v>
      </c>
      <c r="B38" t="s">
        <v>25</v>
      </c>
      <c r="C38" s="1">
        <v>100</v>
      </c>
      <c r="D38" s="6">
        <v>4</v>
      </c>
      <c r="E38" s="1">
        <v>114.3</v>
      </c>
      <c r="F38" s="7">
        <v>3</v>
      </c>
      <c r="G38" s="1">
        <f t="shared" si="4"/>
        <v>108.3</v>
      </c>
      <c r="H38" s="3">
        <f t="shared" si="5"/>
        <v>8.3174489999999999</v>
      </c>
      <c r="I38" s="3">
        <f t="shared" si="6"/>
        <v>9.211848664690697</v>
      </c>
      <c r="J38" s="7">
        <f t="shared" si="7"/>
        <v>92.118486646906973</v>
      </c>
    </row>
    <row r="39" spans="1:10">
      <c r="A39" t="s">
        <v>24</v>
      </c>
      <c r="B39" t="s">
        <v>25</v>
      </c>
      <c r="C39" s="1">
        <v>125</v>
      </c>
      <c r="D39" s="6">
        <v>5</v>
      </c>
      <c r="E39" s="1">
        <v>139.80000000000001</v>
      </c>
      <c r="F39" s="1">
        <v>3.4</v>
      </c>
      <c r="G39" s="7">
        <f t="shared" si="4"/>
        <v>133</v>
      </c>
      <c r="H39" s="3">
        <f t="shared" si="5"/>
        <v>11.552261600000001</v>
      </c>
      <c r="I39" s="3">
        <f t="shared" si="6"/>
        <v>13.892908112337462</v>
      </c>
      <c r="J39" s="8">
        <f t="shared" si="7"/>
        <v>138.92908112337463</v>
      </c>
    </row>
    <row r="40" spans="1:10">
      <c r="A40" t="s">
        <v>24</v>
      </c>
      <c r="B40" t="s">
        <v>25</v>
      </c>
      <c r="C40" s="1">
        <v>150</v>
      </c>
      <c r="D40" s="6">
        <v>6</v>
      </c>
      <c r="E40" s="1">
        <v>165.2</v>
      </c>
      <c r="F40" s="1">
        <v>3.4</v>
      </c>
      <c r="G40" s="1">
        <f t="shared" si="4"/>
        <v>158.39999999999998</v>
      </c>
      <c r="H40" s="3">
        <f t="shared" si="5"/>
        <v>13.7034892</v>
      </c>
      <c r="I40" s="3">
        <f t="shared" si="6"/>
        <v>19.706079742613476</v>
      </c>
      <c r="J40" s="8">
        <f t="shared" si="7"/>
        <v>197.06079742613474</v>
      </c>
    </row>
    <row r="41" spans="1:10">
      <c r="A41" t="s">
        <v>24</v>
      </c>
      <c r="B41" t="s">
        <v>25</v>
      </c>
      <c r="C41" s="1">
        <v>200</v>
      </c>
      <c r="D41" s="6">
        <v>8</v>
      </c>
      <c r="E41" s="1">
        <v>216.3</v>
      </c>
      <c r="F41" s="7">
        <v>4</v>
      </c>
      <c r="G41" s="1">
        <f t="shared" si="4"/>
        <v>208.3</v>
      </c>
      <c r="H41" s="3">
        <f t="shared" si="5"/>
        <v>21.153572000000004</v>
      </c>
      <c r="I41" s="3">
        <f t="shared" si="6"/>
        <v>34.077554517853919</v>
      </c>
      <c r="J41" s="8">
        <f t="shared" si="7"/>
        <v>340.77554517853918</v>
      </c>
    </row>
    <row r="42" spans="1:10">
      <c r="A42" t="s">
        <v>24</v>
      </c>
      <c r="B42" t="s">
        <v>25</v>
      </c>
      <c r="C42" s="1">
        <v>250</v>
      </c>
      <c r="D42" s="6">
        <v>10</v>
      </c>
      <c r="E42" s="1">
        <v>267.39999999999998</v>
      </c>
      <c r="F42" s="7">
        <v>4</v>
      </c>
      <c r="G42" s="1">
        <f t="shared" si="4"/>
        <v>259.39999999999998</v>
      </c>
      <c r="H42" s="3">
        <f t="shared" si="5"/>
        <v>26.245176000000001</v>
      </c>
      <c r="I42" s="3">
        <f t="shared" si="6"/>
        <v>52.848154362026314</v>
      </c>
      <c r="J42" s="8">
        <f t="shared" si="7"/>
        <v>528.4815436202631</v>
      </c>
    </row>
    <row r="43" spans="1:10">
      <c r="A43" t="s">
        <v>24</v>
      </c>
      <c r="B43" t="s">
        <v>25</v>
      </c>
      <c r="C43" s="1">
        <v>300</v>
      </c>
      <c r="D43" s="6">
        <v>12</v>
      </c>
      <c r="E43" s="1">
        <v>318.5</v>
      </c>
      <c r="F43" s="1">
        <v>4.5</v>
      </c>
      <c r="G43" s="1">
        <f t="shared" si="4"/>
        <v>309.5</v>
      </c>
      <c r="H43" s="3">
        <f t="shared" si="5"/>
        <v>35.197830000000003</v>
      </c>
      <c r="I43" s="3">
        <f t="shared" si="6"/>
        <v>75.233486421382423</v>
      </c>
      <c r="J43" s="8">
        <f t="shared" si="7"/>
        <v>752.33486421382418</v>
      </c>
    </row>
    <row r="44" spans="1:10">
      <c r="A44" t="s">
        <v>24</v>
      </c>
      <c r="B44" t="s">
        <v>25</v>
      </c>
      <c r="C44" s="1">
        <v>350</v>
      </c>
      <c r="D44" s="6">
        <v>14</v>
      </c>
      <c r="E44" s="1">
        <v>355.6</v>
      </c>
      <c r="F44" s="33" t="s">
        <v>55</v>
      </c>
      <c r="G44" s="33" t="s">
        <v>55</v>
      </c>
      <c r="H44" s="33" t="s">
        <v>55</v>
      </c>
      <c r="I44" s="33" t="s">
        <v>55</v>
      </c>
      <c r="J44" s="33" t="s">
        <v>55</v>
      </c>
    </row>
    <row r="45" spans="1:10">
      <c r="A45" t="s">
        <v>24</v>
      </c>
      <c r="B45" t="s">
        <v>25</v>
      </c>
      <c r="C45" s="1">
        <v>400</v>
      </c>
      <c r="D45" s="6">
        <v>16</v>
      </c>
      <c r="E45" s="1">
        <v>406.4</v>
      </c>
      <c r="F45" s="33" t="s">
        <v>55</v>
      </c>
      <c r="G45" s="33" t="s">
        <v>55</v>
      </c>
      <c r="H45" s="33" t="s">
        <v>55</v>
      </c>
      <c r="I45" s="33" t="s">
        <v>55</v>
      </c>
      <c r="J45" s="33" t="s">
        <v>55</v>
      </c>
    </row>
    <row r="46" spans="1:10">
      <c r="A46" t="s">
        <v>24</v>
      </c>
      <c r="B46" t="s">
        <v>25</v>
      </c>
      <c r="C46" s="1">
        <v>450</v>
      </c>
      <c r="D46" s="6">
        <v>18</v>
      </c>
      <c r="E46" s="1">
        <v>457.2</v>
      </c>
      <c r="F46" s="33" t="s">
        <v>55</v>
      </c>
      <c r="G46" s="33" t="s">
        <v>55</v>
      </c>
      <c r="H46" s="33" t="s">
        <v>55</v>
      </c>
      <c r="I46" s="33" t="s">
        <v>55</v>
      </c>
      <c r="J46" s="33" t="s">
        <v>55</v>
      </c>
    </row>
    <row r="47" spans="1:10">
      <c r="A47" t="s">
        <v>24</v>
      </c>
      <c r="B47" t="s">
        <v>25</v>
      </c>
      <c r="C47" s="1">
        <v>500</v>
      </c>
      <c r="D47" s="6">
        <v>20</v>
      </c>
      <c r="E47" s="7">
        <v>508</v>
      </c>
      <c r="F47" s="33" t="s">
        <v>55</v>
      </c>
      <c r="G47" s="33" t="s">
        <v>55</v>
      </c>
      <c r="H47" s="33" t="s">
        <v>55</v>
      </c>
      <c r="I47" s="33" t="s">
        <v>55</v>
      </c>
      <c r="J47" s="33" t="s">
        <v>55</v>
      </c>
    </row>
    <row r="48" spans="1:10">
      <c r="A48" s="58" t="s">
        <v>36</v>
      </c>
      <c r="C48" s="16" t="s">
        <v>0</v>
      </c>
      <c r="D48" s="17" t="s">
        <v>1</v>
      </c>
      <c r="E48" s="16" t="s">
        <v>2</v>
      </c>
      <c r="F48" s="16" t="s">
        <v>3</v>
      </c>
      <c r="G48" s="16" t="s">
        <v>4</v>
      </c>
      <c r="H48" s="16" t="s">
        <v>5</v>
      </c>
      <c r="I48" s="28" t="s">
        <v>6</v>
      </c>
      <c r="J48" s="18" t="s">
        <v>7</v>
      </c>
    </row>
    <row r="49" spans="1:10">
      <c r="A49" s="58"/>
      <c r="C49" s="21"/>
      <c r="D49" s="29"/>
      <c r="E49" s="21"/>
      <c r="F49" s="21"/>
      <c r="G49" s="21"/>
      <c r="H49" s="30" t="s">
        <v>8</v>
      </c>
      <c r="I49" s="31" t="s">
        <v>9</v>
      </c>
      <c r="J49" s="24"/>
    </row>
    <row r="50" spans="1:10">
      <c r="A50" s="58"/>
      <c r="C50" s="25" t="s">
        <v>10</v>
      </c>
      <c r="D50" s="25" t="s">
        <v>11</v>
      </c>
      <c r="E50" s="21" t="s">
        <v>12</v>
      </c>
      <c r="F50" s="26" t="s">
        <v>12</v>
      </c>
      <c r="G50" s="26" t="s">
        <v>12</v>
      </c>
      <c r="H50" s="32" t="s">
        <v>13</v>
      </c>
      <c r="I50" s="25" t="s">
        <v>14</v>
      </c>
      <c r="J50" s="27" t="s">
        <v>15</v>
      </c>
    </row>
    <row r="51" spans="1:10">
      <c r="A51" t="s">
        <v>26</v>
      </c>
      <c r="B51" t="s">
        <v>25</v>
      </c>
      <c r="C51" s="1">
        <v>10</v>
      </c>
      <c r="D51" s="2" t="s">
        <v>16</v>
      </c>
      <c r="E51" s="1">
        <v>17.3</v>
      </c>
      <c r="F51" s="1">
        <v>1.65</v>
      </c>
      <c r="G51" s="7">
        <f t="shared" ref="G51:G66" si="8">E51-2*F51</f>
        <v>14</v>
      </c>
      <c r="H51" s="3">
        <f>0.02507*F51*(E51-F51)</f>
        <v>0.64737007499999988</v>
      </c>
      <c r="I51" s="4">
        <f t="shared" ref="I51:I66" si="9">PI()*G51^2/4000</f>
        <v>0.15393804002589986</v>
      </c>
      <c r="J51" s="3">
        <f t="shared" ref="J51:J66" si="10">PI()*G51^2/400</f>
        <v>1.5393804002589986</v>
      </c>
    </row>
    <row r="52" spans="1:10">
      <c r="A52" t="s">
        <v>26</v>
      </c>
      <c r="B52" t="s">
        <v>25</v>
      </c>
      <c r="C52" s="1">
        <v>15</v>
      </c>
      <c r="D52" s="5" t="s">
        <v>17</v>
      </c>
      <c r="E52" s="1">
        <v>21.7</v>
      </c>
      <c r="F52" s="1">
        <v>2.1</v>
      </c>
      <c r="G52" s="1">
        <f t="shared" si="8"/>
        <v>17.5</v>
      </c>
      <c r="H52" s="3">
        <f t="shared" ref="H52:H66" si="11">0.02507*F52*(E52-F52)</f>
        <v>1.0318811999999999</v>
      </c>
      <c r="I52" s="4">
        <f t="shared" si="9"/>
        <v>0.24052818754046854</v>
      </c>
      <c r="J52" s="3">
        <f t="shared" si="10"/>
        <v>2.4052818754046852</v>
      </c>
    </row>
    <row r="53" spans="1:10">
      <c r="A53" t="s">
        <v>26</v>
      </c>
      <c r="B53" t="s">
        <v>25</v>
      </c>
      <c r="C53" s="1">
        <v>20</v>
      </c>
      <c r="D53" s="5" t="s">
        <v>18</v>
      </c>
      <c r="E53" s="1">
        <v>27.2</v>
      </c>
      <c r="F53" s="1">
        <v>2.1</v>
      </c>
      <c r="G53" s="7">
        <f t="shared" si="8"/>
        <v>23</v>
      </c>
      <c r="H53" s="3">
        <f t="shared" si="11"/>
        <v>1.3214396999999998</v>
      </c>
      <c r="I53" s="4">
        <f t="shared" si="9"/>
        <v>0.41547562843725011</v>
      </c>
      <c r="J53" s="3">
        <f t="shared" si="10"/>
        <v>4.1547562843725014</v>
      </c>
    </row>
    <row r="54" spans="1:10">
      <c r="A54" t="s">
        <v>26</v>
      </c>
      <c r="B54" t="s">
        <v>25</v>
      </c>
      <c r="C54" s="1">
        <v>25</v>
      </c>
      <c r="D54" s="6">
        <v>1</v>
      </c>
      <c r="E54" s="7">
        <v>34</v>
      </c>
      <c r="F54" s="1">
        <v>2.8</v>
      </c>
      <c r="G54" s="1">
        <f t="shared" si="8"/>
        <v>28.4</v>
      </c>
      <c r="H54" s="3">
        <f t="shared" si="11"/>
        <v>2.1901151999999997</v>
      </c>
      <c r="I54" s="4">
        <f t="shared" si="9"/>
        <v>0.63347074266984593</v>
      </c>
      <c r="J54" s="3">
        <f t="shared" si="10"/>
        <v>6.3347074266984587</v>
      </c>
    </row>
    <row r="55" spans="1:10">
      <c r="A55" t="s">
        <v>26</v>
      </c>
      <c r="B55" t="s">
        <v>25</v>
      </c>
      <c r="C55" s="1">
        <v>32</v>
      </c>
      <c r="D55" s="5" t="s">
        <v>19</v>
      </c>
      <c r="E55" s="1">
        <v>42.7</v>
      </c>
      <c r="F55" s="1">
        <v>2.8</v>
      </c>
      <c r="G55" s="1">
        <f t="shared" si="8"/>
        <v>37.1</v>
      </c>
      <c r="H55" s="3">
        <f t="shared" si="11"/>
        <v>2.8008204000000001</v>
      </c>
      <c r="I55" s="3">
        <f t="shared" si="9"/>
        <v>1.0810298860818819</v>
      </c>
      <c r="J55" s="7">
        <f t="shared" si="10"/>
        <v>10.810298860818818</v>
      </c>
    </row>
    <row r="56" spans="1:10">
      <c r="A56" t="s">
        <v>26</v>
      </c>
      <c r="B56" t="s">
        <v>25</v>
      </c>
      <c r="C56" s="1">
        <v>40</v>
      </c>
      <c r="D56" s="5" t="s">
        <v>20</v>
      </c>
      <c r="E56" s="1">
        <v>48.6</v>
      </c>
      <c r="F56" s="1">
        <v>2.8</v>
      </c>
      <c r="G56" s="7">
        <f t="shared" si="8"/>
        <v>43</v>
      </c>
      <c r="H56" s="3">
        <f t="shared" si="11"/>
        <v>3.2149768000000001</v>
      </c>
      <c r="I56" s="3">
        <f t="shared" si="9"/>
        <v>1.4522012041218817</v>
      </c>
      <c r="J56" s="7">
        <f t="shared" si="10"/>
        <v>14.522012041218819</v>
      </c>
    </row>
    <row r="57" spans="1:10">
      <c r="A57" t="s">
        <v>26</v>
      </c>
      <c r="B57" t="s">
        <v>25</v>
      </c>
      <c r="C57" s="1">
        <v>50</v>
      </c>
      <c r="D57" s="6">
        <v>2</v>
      </c>
      <c r="E57" s="1">
        <v>60.5</v>
      </c>
      <c r="F57" s="1">
        <v>2.8</v>
      </c>
      <c r="G57" s="1">
        <f t="shared" si="8"/>
        <v>54.9</v>
      </c>
      <c r="H57" s="3">
        <f t="shared" si="11"/>
        <v>4.0503092000000001</v>
      </c>
      <c r="I57" s="3">
        <f t="shared" si="9"/>
        <v>2.3671979184615428</v>
      </c>
      <c r="J57" s="7">
        <f t="shared" si="10"/>
        <v>23.671979184615431</v>
      </c>
    </row>
    <row r="58" spans="1:10">
      <c r="A58" t="s">
        <v>26</v>
      </c>
      <c r="B58" t="s">
        <v>25</v>
      </c>
      <c r="C58" s="1">
        <v>65</v>
      </c>
      <c r="D58" s="5" t="s">
        <v>21</v>
      </c>
      <c r="E58" s="1">
        <v>76.3</v>
      </c>
      <c r="F58" s="7">
        <v>3</v>
      </c>
      <c r="G58" s="1">
        <f t="shared" si="8"/>
        <v>70.3</v>
      </c>
      <c r="H58" s="3">
        <f t="shared" si="11"/>
        <v>5.512893</v>
      </c>
      <c r="I58" s="3">
        <f t="shared" si="9"/>
        <v>3.8815084093448946</v>
      </c>
      <c r="J58" s="7">
        <f t="shared" si="10"/>
        <v>38.815084093448945</v>
      </c>
    </row>
    <row r="59" spans="1:10">
      <c r="A59" t="s">
        <v>26</v>
      </c>
      <c r="B59" t="s">
        <v>25</v>
      </c>
      <c r="C59" s="1">
        <v>80</v>
      </c>
      <c r="D59" s="6">
        <v>3</v>
      </c>
      <c r="E59" s="1">
        <v>89.1</v>
      </c>
      <c r="F59" s="7">
        <v>3</v>
      </c>
      <c r="G59" s="1">
        <f t="shared" si="8"/>
        <v>83.1</v>
      </c>
      <c r="H59" s="3">
        <f t="shared" si="11"/>
        <v>6.4755809999999991</v>
      </c>
      <c r="I59" s="3">
        <f t="shared" si="9"/>
        <v>5.4236534111390515</v>
      </c>
      <c r="J59" s="7">
        <f t="shared" si="10"/>
        <v>54.236534111390519</v>
      </c>
    </row>
    <row r="60" spans="1:10">
      <c r="A60" t="s">
        <v>26</v>
      </c>
      <c r="B60" t="s">
        <v>25</v>
      </c>
      <c r="C60" s="1">
        <v>90</v>
      </c>
      <c r="D60" s="5" t="s">
        <v>22</v>
      </c>
      <c r="E60" s="1">
        <v>101.6</v>
      </c>
      <c r="F60" s="7">
        <v>3</v>
      </c>
      <c r="G60" s="1">
        <f t="shared" si="8"/>
        <v>95.6</v>
      </c>
      <c r="H60" s="3">
        <f t="shared" si="11"/>
        <v>7.4157059999999992</v>
      </c>
      <c r="I60" s="3">
        <f t="shared" si="9"/>
        <v>7.1780365586281025</v>
      </c>
      <c r="J60" s="7">
        <f t="shared" si="10"/>
        <v>71.780365586281022</v>
      </c>
    </row>
    <row r="61" spans="1:10">
      <c r="A61" t="s">
        <v>26</v>
      </c>
      <c r="B61" t="s">
        <v>25</v>
      </c>
      <c r="C61" s="1">
        <v>100</v>
      </c>
      <c r="D61" s="6">
        <v>4</v>
      </c>
      <c r="E61" s="1">
        <v>114.3</v>
      </c>
      <c r="F61" s="7">
        <v>3</v>
      </c>
      <c r="G61" s="1">
        <f t="shared" si="8"/>
        <v>108.3</v>
      </c>
      <c r="H61" s="3">
        <f t="shared" si="11"/>
        <v>8.3708729999999996</v>
      </c>
      <c r="I61" s="3">
        <f t="shared" si="9"/>
        <v>9.211848664690697</v>
      </c>
      <c r="J61" s="7">
        <f t="shared" si="10"/>
        <v>92.118486646906973</v>
      </c>
    </row>
    <row r="62" spans="1:10">
      <c r="A62" t="s">
        <v>26</v>
      </c>
      <c r="B62" t="s">
        <v>25</v>
      </c>
      <c r="C62" s="1">
        <v>125</v>
      </c>
      <c r="D62" s="6">
        <v>5</v>
      </c>
      <c r="E62" s="1">
        <v>139.80000000000001</v>
      </c>
      <c r="F62" s="1">
        <v>3.4</v>
      </c>
      <c r="G62" s="7">
        <f t="shared" si="8"/>
        <v>133</v>
      </c>
      <c r="H62" s="3">
        <f t="shared" si="11"/>
        <v>11.6264632</v>
      </c>
      <c r="I62" s="3">
        <f t="shared" si="9"/>
        <v>13.892908112337462</v>
      </c>
      <c r="J62" s="8">
        <f t="shared" si="10"/>
        <v>138.92908112337463</v>
      </c>
    </row>
    <row r="63" spans="1:10">
      <c r="A63" t="s">
        <v>26</v>
      </c>
      <c r="B63" t="s">
        <v>25</v>
      </c>
      <c r="C63" s="1">
        <v>150</v>
      </c>
      <c r="D63" s="6">
        <v>6</v>
      </c>
      <c r="E63" s="1">
        <v>165.2</v>
      </c>
      <c r="F63" s="1">
        <v>3.4</v>
      </c>
      <c r="G63" s="1">
        <f t="shared" si="8"/>
        <v>158.39999999999998</v>
      </c>
      <c r="H63" s="3">
        <f t="shared" si="11"/>
        <v>13.791508399999998</v>
      </c>
      <c r="I63" s="3">
        <f t="shared" si="9"/>
        <v>19.706079742613476</v>
      </c>
      <c r="J63" s="8">
        <f t="shared" si="10"/>
        <v>197.06079742613474</v>
      </c>
    </row>
    <row r="64" spans="1:10">
      <c r="A64" t="s">
        <v>26</v>
      </c>
      <c r="B64" t="s">
        <v>25</v>
      </c>
      <c r="C64" s="1">
        <v>200</v>
      </c>
      <c r="D64" s="6">
        <v>8</v>
      </c>
      <c r="E64" s="1">
        <v>216.3</v>
      </c>
      <c r="F64" s="7">
        <v>4</v>
      </c>
      <c r="G64" s="1">
        <f t="shared" si="8"/>
        <v>208.3</v>
      </c>
      <c r="H64" s="3">
        <f t="shared" si="11"/>
        <v>21.289444</v>
      </c>
      <c r="I64" s="3">
        <f t="shared" si="9"/>
        <v>34.077554517853919</v>
      </c>
      <c r="J64" s="8">
        <f t="shared" si="10"/>
        <v>340.77554517853918</v>
      </c>
    </row>
    <row r="65" spans="1:10">
      <c r="A65" t="s">
        <v>26</v>
      </c>
      <c r="B65" t="s">
        <v>25</v>
      </c>
      <c r="C65" s="1">
        <v>250</v>
      </c>
      <c r="D65" s="6">
        <v>10</v>
      </c>
      <c r="E65" s="1">
        <v>267.39999999999998</v>
      </c>
      <c r="F65" s="7">
        <v>4</v>
      </c>
      <c r="G65" s="1">
        <f t="shared" si="8"/>
        <v>259.39999999999998</v>
      </c>
      <c r="H65" s="3">
        <f t="shared" si="11"/>
        <v>26.413751999999995</v>
      </c>
      <c r="I65" s="3">
        <f t="shared" si="9"/>
        <v>52.848154362026314</v>
      </c>
      <c r="J65" s="8">
        <f t="shared" si="10"/>
        <v>528.4815436202631</v>
      </c>
    </row>
    <row r="66" spans="1:10">
      <c r="A66" t="s">
        <v>26</v>
      </c>
      <c r="B66" t="s">
        <v>25</v>
      </c>
      <c r="C66" s="1">
        <v>300</v>
      </c>
      <c r="D66" s="6">
        <v>12</v>
      </c>
      <c r="E66" s="1">
        <v>318.5</v>
      </c>
      <c r="F66" s="1">
        <v>4.5</v>
      </c>
      <c r="G66" s="1">
        <f t="shared" si="8"/>
        <v>309.5</v>
      </c>
      <c r="H66" s="3">
        <f t="shared" si="11"/>
        <v>35.423909999999999</v>
      </c>
      <c r="I66" s="3">
        <f t="shared" si="9"/>
        <v>75.233486421382423</v>
      </c>
      <c r="J66" s="8">
        <f t="shared" si="10"/>
        <v>752.33486421382418</v>
      </c>
    </row>
    <row r="67" spans="1:10">
      <c r="A67" t="s">
        <v>26</v>
      </c>
      <c r="B67" t="s">
        <v>25</v>
      </c>
      <c r="C67" s="1">
        <v>350</v>
      </c>
      <c r="D67" s="6">
        <v>14</v>
      </c>
      <c r="E67" s="1">
        <v>355.6</v>
      </c>
      <c r="F67" s="33" t="s">
        <v>55</v>
      </c>
      <c r="G67" s="33" t="s">
        <v>55</v>
      </c>
      <c r="H67" s="33" t="s">
        <v>55</v>
      </c>
      <c r="I67" s="33" t="s">
        <v>55</v>
      </c>
      <c r="J67" s="33" t="s">
        <v>55</v>
      </c>
    </row>
    <row r="68" spans="1:10">
      <c r="A68" t="s">
        <v>26</v>
      </c>
      <c r="B68" t="s">
        <v>25</v>
      </c>
      <c r="C68" s="1">
        <v>400</v>
      </c>
      <c r="D68" s="6">
        <v>16</v>
      </c>
      <c r="E68" s="1">
        <v>406.4</v>
      </c>
      <c r="F68" s="33" t="s">
        <v>55</v>
      </c>
      <c r="G68" s="33" t="s">
        <v>55</v>
      </c>
      <c r="H68" s="33" t="s">
        <v>55</v>
      </c>
      <c r="I68" s="33" t="s">
        <v>55</v>
      </c>
      <c r="J68" s="33" t="s">
        <v>55</v>
      </c>
    </row>
    <row r="69" spans="1:10">
      <c r="A69" t="s">
        <v>26</v>
      </c>
      <c r="B69" t="s">
        <v>25</v>
      </c>
      <c r="C69" s="1">
        <v>450</v>
      </c>
      <c r="D69" s="6">
        <v>18</v>
      </c>
      <c r="E69" s="1">
        <v>457.2</v>
      </c>
      <c r="F69" s="33" t="s">
        <v>55</v>
      </c>
      <c r="G69" s="33" t="s">
        <v>55</v>
      </c>
      <c r="H69" s="33" t="s">
        <v>55</v>
      </c>
      <c r="I69" s="33" t="s">
        <v>55</v>
      </c>
      <c r="J69" s="33" t="s">
        <v>55</v>
      </c>
    </row>
    <row r="70" spans="1:10">
      <c r="A70" t="s">
        <v>26</v>
      </c>
      <c r="B70" t="s">
        <v>25</v>
      </c>
      <c r="C70" s="1">
        <v>500</v>
      </c>
      <c r="D70" s="6">
        <v>20</v>
      </c>
      <c r="E70" s="7">
        <v>508</v>
      </c>
      <c r="F70" s="33" t="s">
        <v>55</v>
      </c>
      <c r="G70" s="33" t="s">
        <v>55</v>
      </c>
      <c r="H70" s="33" t="s">
        <v>55</v>
      </c>
      <c r="I70" s="33" t="s">
        <v>55</v>
      </c>
      <c r="J70" s="33" t="s">
        <v>55</v>
      </c>
    </row>
    <row r="71" spans="1:10">
      <c r="A71" s="58" t="s">
        <v>36</v>
      </c>
      <c r="C71" s="16" t="s">
        <v>0</v>
      </c>
      <c r="D71" s="17" t="s">
        <v>1</v>
      </c>
      <c r="E71" s="16" t="s">
        <v>2</v>
      </c>
      <c r="F71" s="16" t="s">
        <v>3</v>
      </c>
      <c r="G71" s="16" t="s">
        <v>4</v>
      </c>
      <c r="H71" s="16" t="s">
        <v>5</v>
      </c>
      <c r="I71" s="28" t="s">
        <v>6</v>
      </c>
      <c r="J71" s="18" t="s">
        <v>7</v>
      </c>
    </row>
    <row r="72" spans="1:10">
      <c r="A72" s="58"/>
      <c r="C72" s="21"/>
      <c r="D72" s="29"/>
      <c r="E72" s="21"/>
      <c r="F72" s="21"/>
      <c r="G72" s="21"/>
      <c r="H72" s="30" t="s">
        <v>8</v>
      </c>
      <c r="I72" s="31" t="s">
        <v>9</v>
      </c>
      <c r="J72" s="24"/>
    </row>
    <row r="73" spans="1:10">
      <c r="A73" s="58"/>
      <c r="C73" s="25" t="s">
        <v>10</v>
      </c>
      <c r="D73" s="25" t="s">
        <v>11</v>
      </c>
      <c r="E73" s="21" t="s">
        <v>12</v>
      </c>
      <c r="F73" s="26" t="s">
        <v>12</v>
      </c>
      <c r="G73" s="26" t="s">
        <v>12</v>
      </c>
      <c r="H73" s="32" t="s">
        <v>13</v>
      </c>
      <c r="I73" s="25" t="s">
        <v>14</v>
      </c>
      <c r="J73" s="27" t="s">
        <v>15</v>
      </c>
    </row>
    <row r="74" spans="1:10">
      <c r="A74" t="s">
        <v>24</v>
      </c>
      <c r="B74" t="s">
        <v>27</v>
      </c>
      <c r="C74" s="1">
        <v>10</v>
      </c>
      <c r="D74" s="2" t="s">
        <v>16</v>
      </c>
      <c r="E74" s="1">
        <v>17.3</v>
      </c>
      <c r="F74" s="7">
        <v>2</v>
      </c>
      <c r="G74" s="1">
        <f>E74-2*F74</f>
        <v>13.3</v>
      </c>
      <c r="H74" s="3">
        <f>0.02491*F74*(E74-F74)</f>
        <v>0.76224600000000009</v>
      </c>
      <c r="I74" s="4">
        <f>PI()*G74^2/4000</f>
        <v>0.13892908112337463</v>
      </c>
      <c r="J74" s="3">
        <f>PI()*G74^2/400</f>
        <v>1.3892908112337463</v>
      </c>
    </row>
    <row r="75" spans="1:10">
      <c r="A75" t="s">
        <v>24</v>
      </c>
      <c r="B75" t="s">
        <v>27</v>
      </c>
      <c r="C75" s="1">
        <v>15</v>
      </c>
      <c r="D75" s="5" t="s">
        <v>17</v>
      </c>
      <c r="E75" s="1">
        <v>21.7</v>
      </c>
      <c r="F75" s="1">
        <v>2.5</v>
      </c>
      <c r="G75" s="1">
        <f t="shared" ref="G75:G89" si="12">E75-2*F75</f>
        <v>16.7</v>
      </c>
      <c r="H75" s="3">
        <f t="shared" ref="H75:H89" si="13">0.02491*F75*(E75-F75)</f>
        <v>1.1956800000000001</v>
      </c>
      <c r="I75" s="4">
        <f t="shared" ref="I75:I89" si="14">PI()*G75^2/4000</f>
        <v>0.21903969378991434</v>
      </c>
      <c r="J75" s="3">
        <f t="shared" ref="J75:J89" si="15">PI()*G75^2/400</f>
        <v>2.1903969378991435</v>
      </c>
    </row>
    <row r="76" spans="1:10">
      <c r="A76" t="s">
        <v>24</v>
      </c>
      <c r="B76" t="s">
        <v>27</v>
      </c>
      <c r="C76" s="1">
        <v>20</v>
      </c>
      <c r="D76" s="5" t="s">
        <v>18</v>
      </c>
      <c r="E76" s="1">
        <v>27.2</v>
      </c>
      <c r="F76" s="1">
        <v>2.5</v>
      </c>
      <c r="G76" s="1">
        <f t="shared" si="12"/>
        <v>22.2</v>
      </c>
      <c r="H76" s="3">
        <f t="shared" si="13"/>
        <v>1.5381925000000001</v>
      </c>
      <c r="I76" s="4">
        <f t="shared" si="14"/>
        <v>0.38707563084879837</v>
      </c>
      <c r="J76" s="3">
        <f t="shared" si="15"/>
        <v>3.8707563084879837</v>
      </c>
    </row>
    <row r="77" spans="1:10">
      <c r="A77" t="s">
        <v>24</v>
      </c>
      <c r="B77" t="s">
        <v>27</v>
      </c>
      <c r="C77" s="1">
        <v>25</v>
      </c>
      <c r="D77" s="6">
        <v>1</v>
      </c>
      <c r="E77" s="7">
        <v>34</v>
      </c>
      <c r="F77" s="7">
        <v>3</v>
      </c>
      <c r="G77" s="7">
        <f t="shared" si="12"/>
        <v>28</v>
      </c>
      <c r="H77" s="3">
        <f t="shared" si="13"/>
        <v>2.31663</v>
      </c>
      <c r="I77" s="4">
        <f t="shared" si="14"/>
        <v>0.61575216010359946</v>
      </c>
      <c r="J77" s="3">
        <f t="shared" si="15"/>
        <v>6.1575216010359943</v>
      </c>
    </row>
    <row r="78" spans="1:10">
      <c r="A78" t="s">
        <v>24</v>
      </c>
      <c r="B78" t="s">
        <v>27</v>
      </c>
      <c r="C78" s="1">
        <v>32</v>
      </c>
      <c r="D78" s="5" t="s">
        <v>19</v>
      </c>
      <c r="E78" s="1">
        <v>42.7</v>
      </c>
      <c r="F78" s="7">
        <v>3</v>
      </c>
      <c r="G78" s="1">
        <f t="shared" si="12"/>
        <v>36.700000000000003</v>
      </c>
      <c r="H78" s="3">
        <f t="shared" si="13"/>
        <v>2.9667810000000006</v>
      </c>
      <c r="I78" s="3">
        <f t="shared" si="14"/>
        <v>1.0578449322983892</v>
      </c>
      <c r="J78" s="7">
        <f t="shared" si="15"/>
        <v>10.578449322983893</v>
      </c>
    </row>
    <row r="79" spans="1:10">
      <c r="A79" t="s">
        <v>24</v>
      </c>
      <c r="B79" t="s">
        <v>27</v>
      </c>
      <c r="C79" s="1">
        <v>40</v>
      </c>
      <c r="D79" s="5" t="s">
        <v>20</v>
      </c>
      <c r="E79" s="1">
        <v>48.6</v>
      </c>
      <c r="F79" s="7">
        <v>3</v>
      </c>
      <c r="G79" s="1">
        <f t="shared" si="12"/>
        <v>42.6</v>
      </c>
      <c r="H79" s="3">
        <f t="shared" si="13"/>
        <v>3.4076880000000003</v>
      </c>
      <c r="I79" s="3">
        <f t="shared" si="14"/>
        <v>1.4253091710071535</v>
      </c>
      <c r="J79" s="7">
        <f t="shared" si="15"/>
        <v>14.253091710071535</v>
      </c>
    </row>
    <row r="80" spans="1:10">
      <c r="A80" t="s">
        <v>24</v>
      </c>
      <c r="B80" t="s">
        <v>27</v>
      </c>
      <c r="C80" s="1">
        <v>50</v>
      </c>
      <c r="D80" s="6">
        <v>2</v>
      </c>
      <c r="E80" s="1">
        <v>60.5</v>
      </c>
      <c r="F80" s="1">
        <v>3.5</v>
      </c>
      <c r="G80" s="1">
        <f t="shared" si="12"/>
        <v>53.5</v>
      </c>
      <c r="H80" s="3">
        <f t="shared" si="13"/>
        <v>4.969545000000001</v>
      </c>
      <c r="I80" s="3">
        <f t="shared" si="14"/>
        <v>2.2480058931843465</v>
      </c>
      <c r="J80" s="7">
        <f t="shared" si="15"/>
        <v>22.480058931843462</v>
      </c>
    </row>
    <row r="81" spans="1:10">
      <c r="A81" t="s">
        <v>24</v>
      </c>
      <c r="B81" t="s">
        <v>27</v>
      </c>
      <c r="C81" s="1">
        <v>65</v>
      </c>
      <c r="D81" s="5" t="s">
        <v>21</v>
      </c>
      <c r="E81" s="1">
        <v>76.3</v>
      </c>
      <c r="F81" s="1">
        <v>3.5</v>
      </c>
      <c r="G81" s="1">
        <f t="shared" si="12"/>
        <v>69.3</v>
      </c>
      <c r="H81" s="3">
        <f t="shared" si="13"/>
        <v>6.347068000000001</v>
      </c>
      <c r="I81" s="3">
        <f t="shared" si="14"/>
        <v>3.7718668257346111</v>
      </c>
      <c r="J81" s="7">
        <f t="shared" si="15"/>
        <v>37.71866825734611</v>
      </c>
    </row>
    <row r="82" spans="1:10">
      <c r="A82" t="s">
        <v>24</v>
      </c>
      <c r="B82" t="s">
        <v>27</v>
      </c>
      <c r="C82" s="1">
        <v>80</v>
      </c>
      <c r="D82" s="6">
        <v>3</v>
      </c>
      <c r="E82" s="1">
        <v>89.1</v>
      </c>
      <c r="F82" s="7">
        <v>4</v>
      </c>
      <c r="G82" s="1">
        <f t="shared" si="12"/>
        <v>81.099999999999994</v>
      </c>
      <c r="H82" s="3">
        <f t="shared" si="13"/>
        <v>8.4793640000000003</v>
      </c>
      <c r="I82" s="3">
        <f t="shared" si="14"/>
        <v>5.1657286542793299</v>
      </c>
      <c r="J82" s="7">
        <f t="shared" si="15"/>
        <v>51.657286542793301</v>
      </c>
    </row>
    <row r="83" spans="1:10">
      <c r="A83" t="s">
        <v>24</v>
      </c>
      <c r="B83" t="s">
        <v>27</v>
      </c>
      <c r="C83" s="1">
        <v>90</v>
      </c>
      <c r="D83" s="5" t="s">
        <v>22</v>
      </c>
      <c r="E83" s="1">
        <v>101.6</v>
      </c>
      <c r="F83" s="7">
        <v>4</v>
      </c>
      <c r="G83" s="1">
        <f t="shared" si="12"/>
        <v>93.6</v>
      </c>
      <c r="H83" s="3">
        <f t="shared" si="13"/>
        <v>9.7248640000000002</v>
      </c>
      <c r="I83" s="3">
        <f t="shared" si="14"/>
        <v>6.8808418935985074</v>
      </c>
      <c r="J83" s="7">
        <f t="shared" si="15"/>
        <v>68.808418935985074</v>
      </c>
    </row>
    <row r="84" spans="1:10">
      <c r="A84" t="s">
        <v>24</v>
      </c>
      <c r="B84" t="s">
        <v>27</v>
      </c>
      <c r="C84" s="1">
        <v>100</v>
      </c>
      <c r="D84" s="6">
        <v>4</v>
      </c>
      <c r="E84" s="1">
        <v>114.3</v>
      </c>
      <c r="F84" s="7">
        <v>4</v>
      </c>
      <c r="G84" s="1">
        <f t="shared" si="12"/>
        <v>106.3</v>
      </c>
      <c r="H84" s="3">
        <f t="shared" si="13"/>
        <v>10.990292</v>
      </c>
      <c r="I84" s="3">
        <f t="shared" si="14"/>
        <v>8.8747557729605102</v>
      </c>
      <c r="J84" s="7">
        <f t="shared" si="15"/>
        <v>88.747557729605106</v>
      </c>
    </row>
    <row r="85" spans="1:10">
      <c r="A85" t="s">
        <v>24</v>
      </c>
      <c r="B85" t="s">
        <v>27</v>
      </c>
      <c r="C85" s="1">
        <v>125</v>
      </c>
      <c r="D85" s="6">
        <v>5</v>
      </c>
      <c r="E85" s="1">
        <v>139.80000000000001</v>
      </c>
      <c r="F85" s="7">
        <v>5</v>
      </c>
      <c r="G85" s="1">
        <f t="shared" si="12"/>
        <v>129.80000000000001</v>
      </c>
      <c r="H85" s="3">
        <f t="shared" si="13"/>
        <v>16.789340000000003</v>
      </c>
      <c r="I85" s="3">
        <f t="shared" si="14"/>
        <v>13.232419672846749</v>
      </c>
      <c r="J85" s="8">
        <f t="shared" si="15"/>
        <v>132.32419672846748</v>
      </c>
    </row>
    <row r="86" spans="1:10">
      <c r="A86" t="s">
        <v>24</v>
      </c>
      <c r="B86" t="s">
        <v>27</v>
      </c>
      <c r="C86" s="1">
        <v>150</v>
      </c>
      <c r="D86" s="6">
        <v>6</v>
      </c>
      <c r="E86" s="1">
        <v>165.2</v>
      </c>
      <c r="F86" s="7">
        <v>5</v>
      </c>
      <c r="G86" s="1">
        <f t="shared" si="12"/>
        <v>155.19999999999999</v>
      </c>
      <c r="H86" s="3">
        <f t="shared" si="13"/>
        <v>19.952909999999999</v>
      </c>
      <c r="I86" s="3">
        <f t="shared" si="14"/>
        <v>18.917916977680871</v>
      </c>
      <c r="J86" s="8">
        <f t="shared" si="15"/>
        <v>189.17916977680869</v>
      </c>
    </row>
    <row r="87" spans="1:10">
      <c r="A87" t="s">
        <v>24</v>
      </c>
      <c r="B87" t="s">
        <v>27</v>
      </c>
      <c r="C87" s="1">
        <v>200</v>
      </c>
      <c r="D87" s="6">
        <v>8</v>
      </c>
      <c r="E87" s="1">
        <v>216.3</v>
      </c>
      <c r="F87" s="1">
        <v>6.5</v>
      </c>
      <c r="G87" s="1">
        <f t="shared" si="12"/>
        <v>203.3</v>
      </c>
      <c r="H87" s="3">
        <f t="shared" si="13"/>
        <v>33.969767000000004</v>
      </c>
      <c r="I87" s="3">
        <f t="shared" si="14"/>
        <v>32.461205097581967</v>
      </c>
      <c r="J87" s="8">
        <f t="shared" si="15"/>
        <v>324.61205097581967</v>
      </c>
    </row>
    <row r="88" spans="1:10">
      <c r="A88" t="s">
        <v>24</v>
      </c>
      <c r="B88" t="s">
        <v>27</v>
      </c>
      <c r="C88" s="1">
        <v>250</v>
      </c>
      <c r="D88" s="6">
        <v>10</v>
      </c>
      <c r="E88" s="1">
        <v>267.39999999999998</v>
      </c>
      <c r="F88" s="1">
        <v>6.5</v>
      </c>
      <c r="G88" s="1">
        <f t="shared" si="12"/>
        <v>254.39999999999998</v>
      </c>
      <c r="H88" s="3">
        <f t="shared" si="13"/>
        <v>42.243623499999998</v>
      </c>
      <c r="I88" s="3">
        <f t="shared" si="14"/>
        <v>50.830466480258274</v>
      </c>
      <c r="J88" s="8">
        <f t="shared" si="15"/>
        <v>508.30466480258269</v>
      </c>
    </row>
    <row r="89" spans="1:10">
      <c r="A89" t="s">
        <v>24</v>
      </c>
      <c r="B89" t="s">
        <v>27</v>
      </c>
      <c r="C89" s="1">
        <v>300</v>
      </c>
      <c r="D89" s="6">
        <v>12</v>
      </c>
      <c r="E89" s="1">
        <v>318.5</v>
      </c>
      <c r="F89" s="1">
        <v>6.5</v>
      </c>
      <c r="G89" s="1">
        <f t="shared" si="12"/>
        <v>305.5</v>
      </c>
      <c r="H89" s="3">
        <f t="shared" si="13"/>
        <v>50.517479999999999</v>
      </c>
      <c r="I89" s="3">
        <f t="shared" si="14"/>
        <v>73.301406939424695</v>
      </c>
      <c r="J89" s="8">
        <f t="shared" si="15"/>
        <v>733.01406939424692</v>
      </c>
    </row>
    <row r="90" spans="1:10">
      <c r="A90" t="s">
        <v>24</v>
      </c>
      <c r="B90" t="s">
        <v>27</v>
      </c>
      <c r="C90" s="1">
        <v>350</v>
      </c>
      <c r="D90" s="6">
        <v>14</v>
      </c>
      <c r="E90" s="1">
        <v>355.6</v>
      </c>
      <c r="F90" s="1" t="s">
        <v>54</v>
      </c>
      <c r="G90" s="1" t="s">
        <v>54</v>
      </c>
      <c r="H90" s="1" t="s">
        <v>54</v>
      </c>
      <c r="I90" s="1" t="s">
        <v>54</v>
      </c>
      <c r="J90" s="1" t="s">
        <v>54</v>
      </c>
    </row>
    <row r="91" spans="1:10">
      <c r="A91" t="s">
        <v>24</v>
      </c>
      <c r="B91" t="s">
        <v>27</v>
      </c>
      <c r="C91" s="1">
        <v>400</v>
      </c>
      <c r="D91" s="6">
        <v>16</v>
      </c>
      <c r="E91" s="1">
        <v>406.4</v>
      </c>
      <c r="F91" s="1" t="s">
        <v>54</v>
      </c>
      <c r="G91" s="1" t="s">
        <v>54</v>
      </c>
      <c r="H91" s="1" t="s">
        <v>54</v>
      </c>
      <c r="I91" s="1" t="s">
        <v>54</v>
      </c>
      <c r="J91" s="1" t="s">
        <v>54</v>
      </c>
    </row>
    <row r="92" spans="1:10">
      <c r="A92" t="s">
        <v>24</v>
      </c>
      <c r="B92" t="s">
        <v>27</v>
      </c>
      <c r="C92" s="1">
        <v>450</v>
      </c>
      <c r="D92" s="6">
        <v>18</v>
      </c>
      <c r="E92" s="1">
        <v>457.2</v>
      </c>
      <c r="F92" s="1" t="s">
        <v>54</v>
      </c>
      <c r="G92" s="1" t="s">
        <v>54</v>
      </c>
      <c r="H92" s="1" t="s">
        <v>54</v>
      </c>
      <c r="I92" s="1" t="s">
        <v>54</v>
      </c>
      <c r="J92" s="1" t="s">
        <v>54</v>
      </c>
    </row>
    <row r="93" spans="1:10">
      <c r="A93" t="s">
        <v>24</v>
      </c>
      <c r="B93" t="s">
        <v>27</v>
      </c>
      <c r="C93" s="1">
        <v>500</v>
      </c>
      <c r="D93" s="6">
        <v>20</v>
      </c>
      <c r="E93" s="7">
        <v>508</v>
      </c>
      <c r="F93" s="1" t="s">
        <v>54</v>
      </c>
      <c r="G93" s="1" t="s">
        <v>54</v>
      </c>
      <c r="H93" s="1" t="s">
        <v>54</v>
      </c>
      <c r="I93" s="1" t="s">
        <v>54</v>
      </c>
      <c r="J93" s="1" t="s">
        <v>54</v>
      </c>
    </row>
    <row r="94" spans="1:10">
      <c r="A94" s="58" t="s">
        <v>36</v>
      </c>
      <c r="C94" s="16" t="s">
        <v>0</v>
      </c>
      <c r="D94" s="17" t="s">
        <v>1</v>
      </c>
      <c r="E94" s="16" t="s">
        <v>2</v>
      </c>
      <c r="F94" s="16" t="s">
        <v>3</v>
      </c>
      <c r="G94" s="16" t="s">
        <v>4</v>
      </c>
      <c r="H94" s="16" t="s">
        <v>5</v>
      </c>
      <c r="I94" s="28" t="s">
        <v>6</v>
      </c>
      <c r="J94" s="18" t="s">
        <v>7</v>
      </c>
    </row>
    <row r="95" spans="1:10">
      <c r="A95" s="58"/>
      <c r="C95" s="21"/>
      <c r="D95" s="29"/>
      <c r="E95" s="21"/>
      <c r="F95" s="21"/>
      <c r="G95" s="21"/>
      <c r="H95" s="30" t="s">
        <v>8</v>
      </c>
      <c r="I95" s="31" t="s">
        <v>9</v>
      </c>
      <c r="J95" s="24"/>
    </row>
    <row r="96" spans="1:10">
      <c r="A96" s="58"/>
      <c r="C96" s="25" t="s">
        <v>10</v>
      </c>
      <c r="D96" s="25" t="s">
        <v>11</v>
      </c>
      <c r="E96" s="21" t="s">
        <v>12</v>
      </c>
      <c r="F96" s="26" t="s">
        <v>12</v>
      </c>
      <c r="G96" s="26" t="s">
        <v>12</v>
      </c>
      <c r="H96" s="32" t="s">
        <v>13</v>
      </c>
      <c r="I96" s="25" t="s">
        <v>14</v>
      </c>
      <c r="J96" s="27" t="s">
        <v>15</v>
      </c>
    </row>
    <row r="97" spans="1:10">
      <c r="A97" t="s">
        <v>26</v>
      </c>
      <c r="B97" t="s">
        <v>27</v>
      </c>
      <c r="C97" s="1">
        <v>10</v>
      </c>
      <c r="D97" s="2" t="s">
        <v>16</v>
      </c>
      <c r="E97" s="1">
        <v>17.3</v>
      </c>
      <c r="F97" s="7">
        <v>2</v>
      </c>
      <c r="G97" s="1">
        <f t="shared" ref="G97:G112" si="16">E97-2*F97</f>
        <v>13.3</v>
      </c>
      <c r="H97" s="3">
        <f>0.02507*F97*(E97-F97)</f>
        <v>0.76714199999999999</v>
      </c>
      <c r="I97" s="4">
        <f t="shared" ref="I97:I112" si="17">PI()*G97^2/4000</f>
        <v>0.13892908112337463</v>
      </c>
      <c r="J97" s="3">
        <f t="shared" ref="J97:J112" si="18">PI()*G97^2/400</f>
        <v>1.3892908112337463</v>
      </c>
    </row>
    <row r="98" spans="1:10">
      <c r="A98" t="s">
        <v>26</v>
      </c>
      <c r="B98" t="s">
        <v>27</v>
      </c>
      <c r="C98" s="1">
        <v>15</v>
      </c>
      <c r="D98" s="5" t="s">
        <v>17</v>
      </c>
      <c r="E98" s="1">
        <v>21.7</v>
      </c>
      <c r="F98" s="1">
        <v>2.5</v>
      </c>
      <c r="G98" s="1">
        <f t="shared" si="16"/>
        <v>16.7</v>
      </c>
      <c r="H98" s="3">
        <f t="shared" ref="H98:H112" si="19">0.02507*F98*(E98-F98)</f>
        <v>1.2033599999999998</v>
      </c>
      <c r="I98" s="4">
        <f t="shared" si="17"/>
        <v>0.21903969378991434</v>
      </c>
      <c r="J98" s="3">
        <f t="shared" si="18"/>
        <v>2.1903969378991435</v>
      </c>
    </row>
    <row r="99" spans="1:10">
      <c r="A99" t="s">
        <v>26</v>
      </c>
      <c r="B99" t="s">
        <v>27</v>
      </c>
      <c r="C99" s="1">
        <v>20</v>
      </c>
      <c r="D99" s="5" t="s">
        <v>18</v>
      </c>
      <c r="E99" s="1">
        <v>27.2</v>
      </c>
      <c r="F99" s="1">
        <v>2.5</v>
      </c>
      <c r="G99" s="1">
        <f t="shared" si="16"/>
        <v>22.2</v>
      </c>
      <c r="H99" s="3">
        <f t="shared" si="19"/>
        <v>1.5480724999999997</v>
      </c>
      <c r="I99" s="4">
        <f t="shared" si="17"/>
        <v>0.38707563084879837</v>
      </c>
      <c r="J99" s="3">
        <f t="shared" si="18"/>
        <v>3.8707563084879837</v>
      </c>
    </row>
    <row r="100" spans="1:10">
      <c r="A100" t="s">
        <v>26</v>
      </c>
      <c r="B100" t="s">
        <v>27</v>
      </c>
      <c r="C100" s="1">
        <v>25</v>
      </c>
      <c r="D100" s="6">
        <v>1</v>
      </c>
      <c r="E100" s="7">
        <v>34</v>
      </c>
      <c r="F100" s="7">
        <v>3</v>
      </c>
      <c r="G100" s="7">
        <f t="shared" si="16"/>
        <v>28</v>
      </c>
      <c r="H100" s="3">
        <f t="shared" si="19"/>
        <v>2.3315099999999997</v>
      </c>
      <c r="I100" s="4">
        <f t="shared" si="17"/>
        <v>0.61575216010359946</v>
      </c>
      <c r="J100" s="3">
        <f t="shared" si="18"/>
        <v>6.1575216010359943</v>
      </c>
    </row>
    <row r="101" spans="1:10">
      <c r="A101" t="s">
        <v>26</v>
      </c>
      <c r="B101" t="s">
        <v>27</v>
      </c>
      <c r="C101" s="1">
        <v>32</v>
      </c>
      <c r="D101" s="5" t="s">
        <v>19</v>
      </c>
      <c r="E101" s="1">
        <v>42.7</v>
      </c>
      <c r="F101" s="7">
        <v>3</v>
      </c>
      <c r="G101" s="1">
        <f t="shared" si="16"/>
        <v>36.700000000000003</v>
      </c>
      <c r="H101" s="3">
        <f t="shared" si="19"/>
        <v>2.9858370000000001</v>
      </c>
      <c r="I101" s="3">
        <f t="shared" si="17"/>
        <v>1.0578449322983892</v>
      </c>
      <c r="J101" s="7">
        <f t="shared" si="18"/>
        <v>10.578449322983893</v>
      </c>
    </row>
    <row r="102" spans="1:10">
      <c r="A102" t="s">
        <v>26</v>
      </c>
      <c r="B102" t="s">
        <v>27</v>
      </c>
      <c r="C102" s="1">
        <v>40</v>
      </c>
      <c r="D102" s="5" t="s">
        <v>20</v>
      </c>
      <c r="E102" s="1">
        <v>48.6</v>
      </c>
      <c r="F102" s="7">
        <v>3</v>
      </c>
      <c r="G102" s="1">
        <f t="shared" si="16"/>
        <v>42.6</v>
      </c>
      <c r="H102" s="3">
        <f t="shared" si="19"/>
        <v>3.429576</v>
      </c>
      <c r="I102" s="3">
        <f t="shared" si="17"/>
        <v>1.4253091710071535</v>
      </c>
      <c r="J102" s="7">
        <f t="shared" si="18"/>
        <v>14.253091710071535</v>
      </c>
    </row>
    <row r="103" spans="1:10">
      <c r="A103" t="s">
        <v>26</v>
      </c>
      <c r="B103" t="s">
        <v>27</v>
      </c>
      <c r="C103" s="1">
        <v>50</v>
      </c>
      <c r="D103" s="6">
        <v>2</v>
      </c>
      <c r="E103" s="1">
        <v>60.5</v>
      </c>
      <c r="F103" s="1">
        <v>3.5</v>
      </c>
      <c r="G103" s="1">
        <f t="shared" si="16"/>
        <v>53.5</v>
      </c>
      <c r="H103" s="3">
        <f t="shared" si="19"/>
        <v>5.0014649999999996</v>
      </c>
      <c r="I103" s="3">
        <f t="shared" si="17"/>
        <v>2.2480058931843465</v>
      </c>
      <c r="J103" s="7">
        <f t="shared" si="18"/>
        <v>22.480058931843462</v>
      </c>
    </row>
    <row r="104" spans="1:10">
      <c r="A104" t="s">
        <v>26</v>
      </c>
      <c r="B104" t="s">
        <v>27</v>
      </c>
      <c r="C104" s="1">
        <v>65</v>
      </c>
      <c r="D104" s="5" t="s">
        <v>21</v>
      </c>
      <c r="E104" s="1">
        <v>76.3</v>
      </c>
      <c r="F104" s="1">
        <v>3.5</v>
      </c>
      <c r="G104" s="1">
        <f t="shared" si="16"/>
        <v>69.3</v>
      </c>
      <c r="H104" s="3">
        <f t="shared" si="19"/>
        <v>6.3878359999999992</v>
      </c>
      <c r="I104" s="3">
        <f t="shared" si="17"/>
        <v>3.7718668257346111</v>
      </c>
      <c r="J104" s="7">
        <f t="shared" si="18"/>
        <v>37.71866825734611</v>
      </c>
    </row>
    <row r="105" spans="1:10">
      <c r="A105" t="s">
        <v>26</v>
      </c>
      <c r="B105" t="s">
        <v>27</v>
      </c>
      <c r="C105" s="1">
        <v>80</v>
      </c>
      <c r="D105" s="6">
        <v>3</v>
      </c>
      <c r="E105" s="1">
        <v>89.1</v>
      </c>
      <c r="F105" s="7">
        <v>4</v>
      </c>
      <c r="G105" s="1">
        <f t="shared" si="16"/>
        <v>81.099999999999994</v>
      </c>
      <c r="H105" s="3">
        <f t="shared" si="19"/>
        <v>8.5338279999999997</v>
      </c>
      <c r="I105" s="3">
        <f t="shared" si="17"/>
        <v>5.1657286542793299</v>
      </c>
      <c r="J105" s="7">
        <f t="shared" si="18"/>
        <v>51.657286542793301</v>
      </c>
    </row>
    <row r="106" spans="1:10">
      <c r="A106" t="s">
        <v>26</v>
      </c>
      <c r="B106" t="s">
        <v>27</v>
      </c>
      <c r="C106" s="1">
        <v>90</v>
      </c>
      <c r="D106" s="5" t="s">
        <v>22</v>
      </c>
      <c r="E106" s="1">
        <v>101.6</v>
      </c>
      <c r="F106" s="7">
        <v>4</v>
      </c>
      <c r="G106" s="1">
        <f t="shared" si="16"/>
        <v>93.6</v>
      </c>
      <c r="H106" s="3">
        <f t="shared" si="19"/>
        <v>9.7873279999999987</v>
      </c>
      <c r="I106" s="3">
        <f t="shared" si="17"/>
        <v>6.8808418935985074</v>
      </c>
      <c r="J106" s="7">
        <f t="shared" si="18"/>
        <v>68.808418935985074</v>
      </c>
    </row>
    <row r="107" spans="1:10">
      <c r="A107" t="s">
        <v>26</v>
      </c>
      <c r="B107" t="s">
        <v>27</v>
      </c>
      <c r="C107" s="1">
        <v>100</v>
      </c>
      <c r="D107" s="6">
        <v>4</v>
      </c>
      <c r="E107" s="1">
        <v>114.3</v>
      </c>
      <c r="F107" s="7">
        <v>4</v>
      </c>
      <c r="G107" s="1">
        <f t="shared" si="16"/>
        <v>106.3</v>
      </c>
      <c r="H107" s="3">
        <f t="shared" si="19"/>
        <v>11.060884</v>
      </c>
      <c r="I107" s="3">
        <f t="shared" si="17"/>
        <v>8.8747557729605102</v>
      </c>
      <c r="J107" s="7">
        <f t="shared" si="18"/>
        <v>88.747557729605106</v>
      </c>
    </row>
    <row r="108" spans="1:10">
      <c r="A108" t="s">
        <v>26</v>
      </c>
      <c r="B108" t="s">
        <v>27</v>
      </c>
      <c r="C108" s="1">
        <v>125</v>
      </c>
      <c r="D108" s="6">
        <v>5</v>
      </c>
      <c r="E108" s="1">
        <v>139.80000000000001</v>
      </c>
      <c r="F108" s="7">
        <v>5</v>
      </c>
      <c r="G108" s="1">
        <f t="shared" si="16"/>
        <v>129.80000000000001</v>
      </c>
      <c r="H108" s="3">
        <f t="shared" si="19"/>
        <v>16.897179999999999</v>
      </c>
      <c r="I108" s="3">
        <f t="shared" si="17"/>
        <v>13.232419672846749</v>
      </c>
      <c r="J108" s="8">
        <f t="shared" si="18"/>
        <v>132.32419672846748</v>
      </c>
    </row>
    <row r="109" spans="1:10">
      <c r="A109" t="s">
        <v>26</v>
      </c>
      <c r="B109" t="s">
        <v>27</v>
      </c>
      <c r="C109" s="1">
        <v>150</v>
      </c>
      <c r="D109" s="6">
        <v>6</v>
      </c>
      <c r="E109" s="1">
        <v>165.2</v>
      </c>
      <c r="F109" s="7">
        <v>5</v>
      </c>
      <c r="G109" s="1">
        <f t="shared" si="16"/>
        <v>155.19999999999999</v>
      </c>
      <c r="H109" s="3">
        <f t="shared" si="19"/>
        <v>20.081069999999997</v>
      </c>
      <c r="I109" s="3">
        <f t="shared" si="17"/>
        <v>18.917916977680871</v>
      </c>
      <c r="J109" s="8">
        <f t="shared" si="18"/>
        <v>189.17916977680869</v>
      </c>
    </row>
    <row r="110" spans="1:10">
      <c r="A110" t="s">
        <v>26</v>
      </c>
      <c r="B110" t="s">
        <v>27</v>
      </c>
      <c r="C110" s="1">
        <v>200</v>
      </c>
      <c r="D110" s="6">
        <v>8</v>
      </c>
      <c r="E110" s="1">
        <v>216.3</v>
      </c>
      <c r="F110" s="1">
        <v>6.5</v>
      </c>
      <c r="G110" s="1">
        <f t="shared" si="16"/>
        <v>203.3</v>
      </c>
      <c r="H110" s="3">
        <f t="shared" si="19"/>
        <v>34.187958999999999</v>
      </c>
      <c r="I110" s="3">
        <f t="shared" si="17"/>
        <v>32.461205097581967</v>
      </c>
      <c r="J110" s="8">
        <f t="shared" si="18"/>
        <v>324.61205097581967</v>
      </c>
    </row>
    <row r="111" spans="1:10">
      <c r="A111" t="s">
        <v>26</v>
      </c>
      <c r="B111" t="s">
        <v>27</v>
      </c>
      <c r="C111" s="1">
        <v>250</v>
      </c>
      <c r="D111" s="6">
        <v>10</v>
      </c>
      <c r="E111" s="1">
        <v>267.39999999999998</v>
      </c>
      <c r="F111" s="1">
        <v>6.5</v>
      </c>
      <c r="G111" s="1">
        <f t="shared" si="16"/>
        <v>254.39999999999998</v>
      </c>
      <c r="H111" s="3">
        <f t="shared" si="19"/>
        <v>42.514959499999996</v>
      </c>
      <c r="I111" s="3">
        <f t="shared" si="17"/>
        <v>50.830466480258274</v>
      </c>
      <c r="J111" s="8">
        <f t="shared" si="18"/>
        <v>508.30466480258269</v>
      </c>
    </row>
    <row r="112" spans="1:10">
      <c r="A112" t="s">
        <v>26</v>
      </c>
      <c r="B112" t="s">
        <v>27</v>
      </c>
      <c r="C112" s="1">
        <v>300</v>
      </c>
      <c r="D112" s="6">
        <v>12</v>
      </c>
      <c r="E112" s="1">
        <v>318.5</v>
      </c>
      <c r="F112" s="1">
        <v>6.5</v>
      </c>
      <c r="G112" s="1">
        <f t="shared" si="16"/>
        <v>305.5</v>
      </c>
      <c r="H112" s="3">
        <f t="shared" si="19"/>
        <v>50.841959999999993</v>
      </c>
      <c r="I112" s="3">
        <f t="shared" si="17"/>
        <v>73.301406939424695</v>
      </c>
      <c r="J112" s="8">
        <f t="shared" si="18"/>
        <v>733.01406939424692</v>
      </c>
    </row>
    <row r="113" spans="1:10">
      <c r="A113" t="s">
        <v>26</v>
      </c>
      <c r="B113" t="s">
        <v>27</v>
      </c>
      <c r="C113" s="1">
        <v>350</v>
      </c>
      <c r="D113" s="6">
        <v>14</v>
      </c>
      <c r="E113" s="1">
        <v>355.6</v>
      </c>
      <c r="F113" s="1" t="s">
        <v>54</v>
      </c>
      <c r="G113" s="1" t="s">
        <v>54</v>
      </c>
      <c r="H113" s="1" t="s">
        <v>54</v>
      </c>
      <c r="I113" s="1" t="s">
        <v>54</v>
      </c>
      <c r="J113" s="1" t="s">
        <v>54</v>
      </c>
    </row>
    <row r="114" spans="1:10">
      <c r="A114" t="s">
        <v>26</v>
      </c>
      <c r="B114" t="s">
        <v>27</v>
      </c>
      <c r="C114" s="1">
        <v>400</v>
      </c>
      <c r="D114" s="6">
        <v>16</v>
      </c>
      <c r="E114" s="1">
        <v>406.4</v>
      </c>
      <c r="F114" s="1" t="s">
        <v>54</v>
      </c>
      <c r="G114" s="1" t="s">
        <v>54</v>
      </c>
      <c r="H114" s="1" t="s">
        <v>54</v>
      </c>
      <c r="I114" s="1" t="s">
        <v>54</v>
      </c>
      <c r="J114" s="1" t="s">
        <v>54</v>
      </c>
    </row>
    <row r="115" spans="1:10">
      <c r="A115" t="s">
        <v>26</v>
      </c>
      <c r="B115" t="s">
        <v>27</v>
      </c>
      <c r="C115" s="1">
        <v>450</v>
      </c>
      <c r="D115" s="6">
        <v>18</v>
      </c>
      <c r="E115" s="1">
        <v>457.2</v>
      </c>
      <c r="F115" s="1" t="s">
        <v>54</v>
      </c>
      <c r="G115" s="1" t="s">
        <v>54</v>
      </c>
      <c r="H115" s="1" t="s">
        <v>54</v>
      </c>
      <c r="I115" s="1" t="s">
        <v>54</v>
      </c>
      <c r="J115" s="1" t="s">
        <v>54</v>
      </c>
    </row>
    <row r="116" spans="1:10">
      <c r="A116" t="s">
        <v>26</v>
      </c>
      <c r="B116" t="s">
        <v>27</v>
      </c>
      <c r="C116" s="1">
        <v>500</v>
      </c>
      <c r="D116" s="6">
        <v>20</v>
      </c>
      <c r="E116" s="7">
        <v>508</v>
      </c>
      <c r="F116" s="1" t="s">
        <v>54</v>
      </c>
      <c r="G116" s="1" t="s">
        <v>54</v>
      </c>
      <c r="H116" s="1" t="s">
        <v>54</v>
      </c>
      <c r="I116" s="1" t="s">
        <v>54</v>
      </c>
      <c r="J116" s="1" t="s">
        <v>54</v>
      </c>
    </row>
    <row r="117" spans="1:10">
      <c r="A117" s="58" t="s">
        <v>35</v>
      </c>
      <c r="C117" s="16" t="s">
        <v>0</v>
      </c>
      <c r="D117" s="17" t="s">
        <v>1</v>
      </c>
      <c r="E117" s="16" t="s">
        <v>2</v>
      </c>
      <c r="F117" s="16" t="s">
        <v>3</v>
      </c>
      <c r="G117" s="16" t="s">
        <v>4</v>
      </c>
      <c r="H117" s="16" t="s">
        <v>5</v>
      </c>
      <c r="I117" s="28" t="s">
        <v>6</v>
      </c>
      <c r="J117" s="18" t="s">
        <v>7</v>
      </c>
    </row>
    <row r="118" spans="1:10">
      <c r="A118" s="58"/>
      <c r="C118" s="21"/>
      <c r="D118" s="29"/>
      <c r="E118" s="21"/>
      <c r="F118" s="21"/>
      <c r="G118" s="21"/>
      <c r="H118" s="30" t="s">
        <v>8</v>
      </c>
      <c r="I118" s="31" t="s">
        <v>9</v>
      </c>
      <c r="J118" s="24"/>
    </row>
    <row r="119" spans="1:10">
      <c r="A119" s="58"/>
      <c r="C119" s="25" t="s">
        <v>10</v>
      </c>
      <c r="D119" s="25" t="s">
        <v>11</v>
      </c>
      <c r="E119" s="21" t="s">
        <v>12</v>
      </c>
      <c r="F119" s="26" t="s">
        <v>12</v>
      </c>
      <c r="G119" s="26" t="s">
        <v>12</v>
      </c>
      <c r="H119" s="32" t="s">
        <v>13</v>
      </c>
      <c r="I119" s="25" t="s">
        <v>14</v>
      </c>
      <c r="J119" s="27" t="s">
        <v>15</v>
      </c>
    </row>
    <row r="120" spans="1:10">
      <c r="A120" t="s">
        <v>29</v>
      </c>
      <c r="B120" t="s">
        <v>28</v>
      </c>
      <c r="C120" s="1">
        <v>10</v>
      </c>
      <c r="D120" s="2" t="s">
        <v>16</v>
      </c>
      <c r="E120" s="1">
        <v>17.3</v>
      </c>
      <c r="F120" s="1">
        <v>2.2999999999999998</v>
      </c>
      <c r="G120" s="1">
        <f>E120-2*F120</f>
        <v>12.700000000000001</v>
      </c>
      <c r="H120" s="3">
        <f>0.02466*F120*(E120-F120)</f>
        <v>0.85076999999999992</v>
      </c>
      <c r="I120" s="4">
        <f>PI()*G120^2/4000</f>
        <v>0.12667686977437445</v>
      </c>
      <c r="J120" s="3">
        <f>PI()*G120^2/400</f>
        <v>1.2667686977437445</v>
      </c>
    </row>
    <row r="121" spans="1:10">
      <c r="A121" t="s">
        <v>29</v>
      </c>
      <c r="B121" t="s">
        <v>28</v>
      </c>
      <c r="C121" s="1">
        <v>15</v>
      </c>
      <c r="D121" s="5" t="s">
        <v>17</v>
      </c>
      <c r="E121" s="1">
        <v>21.7</v>
      </c>
      <c r="F121" s="1">
        <v>2.8</v>
      </c>
      <c r="G121" s="1">
        <f t="shared" ref="G121:G136" si="20">E121-2*F121</f>
        <v>16.100000000000001</v>
      </c>
      <c r="H121" s="3">
        <f t="shared" ref="H121:H136" si="21">0.02466*F121*(E121-F121)</f>
        <v>1.3050071999999999</v>
      </c>
      <c r="I121" s="4">
        <f t="shared" ref="I121:I136" si="22">PI()*G121^2/4000</f>
        <v>0.2035830579342526</v>
      </c>
      <c r="J121" s="3">
        <f t="shared" ref="J121:J136" si="23">PI()*G121^2/400</f>
        <v>2.0358305793425258</v>
      </c>
    </row>
    <row r="122" spans="1:10">
      <c r="A122" t="s">
        <v>29</v>
      </c>
      <c r="B122" t="s">
        <v>28</v>
      </c>
      <c r="C122" s="1">
        <v>20</v>
      </c>
      <c r="D122" s="5" t="s">
        <v>18</v>
      </c>
      <c r="E122" s="1">
        <v>27.2</v>
      </c>
      <c r="F122" s="1">
        <v>2.9</v>
      </c>
      <c r="G122" s="1">
        <f t="shared" si="20"/>
        <v>21.4</v>
      </c>
      <c r="H122" s="3">
        <f t="shared" si="21"/>
        <v>1.7377902000000003</v>
      </c>
      <c r="I122" s="4">
        <f t="shared" si="22"/>
        <v>0.35968094290949532</v>
      </c>
      <c r="J122" s="3">
        <f t="shared" si="23"/>
        <v>3.5968094290949533</v>
      </c>
    </row>
    <row r="123" spans="1:10">
      <c r="A123" t="s">
        <v>29</v>
      </c>
      <c r="B123" t="s">
        <v>28</v>
      </c>
      <c r="C123" s="1">
        <v>25</v>
      </c>
      <c r="D123" s="6">
        <v>1</v>
      </c>
      <c r="E123" s="7">
        <v>34</v>
      </c>
      <c r="F123" s="1">
        <v>3.4</v>
      </c>
      <c r="G123" s="1">
        <f t="shared" si="20"/>
        <v>27.2</v>
      </c>
      <c r="H123" s="3">
        <f t="shared" si="21"/>
        <v>2.5656264000000002</v>
      </c>
      <c r="I123" s="4">
        <f t="shared" si="22"/>
        <v>0.58106897720796802</v>
      </c>
      <c r="J123" s="3">
        <f t="shared" si="23"/>
        <v>5.8106897720796802</v>
      </c>
    </row>
    <row r="124" spans="1:10">
      <c r="A124" t="s">
        <v>29</v>
      </c>
      <c r="B124" t="s">
        <v>28</v>
      </c>
      <c r="C124" s="1">
        <v>32</v>
      </c>
      <c r="D124" s="5" t="s">
        <v>19</v>
      </c>
      <c r="E124" s="1">
        <v>42.7</v>
      </c>
      <c r="F124" s="1">
        <v>3.6</v>
      </c>
      <c r="G124" s="1">
        <f t="shared" si="20"/>
        <v>35.5</v>
      </c>
      <c r="H124" s="3">
        <f t="shared" si="21"/>
        <v>3.4711416000000006</v>
      </c>
      <c r="I124" s="3">
        <f t="shared" si="22"/>
        <v>0.98979803542163414</v>
      </c>
      <c r="J124" s="7">
        <f t="shared" si="23"/>
        <v>9.897980354216342</v>
      </c>
    </row>
    <row r="125" spans="1:10">
      <c r="A125" t="s">
        <v>29</v>
      </c>
      <c r="B125" t="s">
        <v>28</v>
      </c>
      <c r="C125" s="1">
        <v>40</v>
      </c>
      <c r="D125" s="5" t="s">
        <v>20</v>
      </c>
      <c r="E125" s="1">
        <v>48.6</v>
      </c>
      <c r="F125" s="1">
        <v>3.7</v>
      </c>
      <c r="G125" s="1">
        <f t="shared" si="20"/>
        <v>41.2</v>
      </c>
      <c r="H125" s="3">
        <f t="shared" si="21"/>
        <v>4.0967658</v>
      </c>
      <c r="I125" s="3">
        <f t="shared" si="22"/>
        <v>1.3331662584773649</v>
      </c>
      <c r="J125" s="7">
        <f t="shared" si="23"/>
        <v>13.331662584773648</v>
      </c>
    </row>
    <row r="126" spans="1:10">
      <c r="A126" t="s">
        <v>29</v>
      </c>
      <c r="B126" t="s">
        <v>28</v>
      </c>
      <c r="C126" s="1">
        <v>50</v>
      </c>
      <c r="D126" s="6">
        <v>2</v>
      </c>
      <c r="E126" s="1">
        <v>60.5</v>
      </c>
      <c r="F126" s="1">
        <v>3.9</v>
      </c>
      <c r="G126" s="1">
        <f t="shared" si="20"/>
        <v>52.7</v>
      </c>
      <c r="H126" s="3">
        <f t="shared" si="21"/>
        <v>5.4434484000000003</v>
      </c>
      <c r="I126" s="3">
        <f t="shared" si="22"/>
        <v>2.1812784652220993</v>
      </c>
      <c r="J126" s="7">
        <f t="shared" si="23"/>
        <v>21.812784652220994</v>
      </c>
    </row>
    <row r="127" spans="1:10">
      <c r="A127" t="s">
        <v>29</v>
      </c>
      <c r="B127" t="s">
        <v>28</v>
      </c>
      <c r="C127" s="1">
        <v>65</v>
      </c>
      <c r="D127" s="5" t="s">
        <v>21</v>
      </c>
      <c r="E127" s="1">
        <v>76.3</v>
      </c>
      <c r="F127" s="1">
        <v>5.2</v>
      </c>
      <c r="G127" s="1">
        <f t="shared" si="20"/>
        <v>65.899999999999991</v>
      </c>
      <c r="H127" s="3">
        <f t="shared" si="21"/>
        <v>9.1172952000000009</v>
      </c>
      <c r="I127" s="3">
        <f t="shared" si="22"/>
        <v>3.4108349979840713</v>
      </c>
      <c r="J127" s="7">
        <f t="shared" si="23"/>
        <v>34.10834997984071</v>
      </c>
    </row>
    <row r="128" spans="1:10">
      <c r="A128" t="s">
        <v>29</v>
      </c>
      <c r="B128" t="s">
        <v>28</v>
      </c>
      <c r="C128" s="1">
        <v>80</v>
      </c>
      <c r="D128" s="6">
        <v>3</v>
      </c>
      <c r="E128" s="1">
        <v>89.1</v>
      </c>
      <c r="F128" s="1">
        <v>5.5</v>
      </c>
      <c r="G128" s="1">
        <f t="shared" si="20"/>
        <v>78.099999999999994</v>
      </c>
      <c r="H128" s="3">
        <f t="shared" si="21"/>
        <v>11.338667999999998</v>
      </c>
      <c r="I128" s="3">
        <f t="shared" si="22"/>
        <v>4.7906224914407085</v>
      </c>
      <c r="J128" s="7">
        <f t="shared" si="23"/>
        <v>47.906224914407083</v>
      </c>
    </row>
    <row r="129" spans="1:10">
      <c r="A129" t="s">
        <v>29</v>
      </c>
      <c r="B129" t="s">
        <v>28</v>
      </c>
      <c r="C129" s="1">
        <v>90</v>
      </c>
      <c r="D129" s="5" t="s">
        <v>22</v>
      </c>
      <c r="E129" s="1">
        <v>101.6</v>
      </c>
      <c r="F129" s="1">
        <v>5.7</v>
      </c>
      <c r="G129" s="1">
        <f t="shared" si="20"/>
        <v>90.199999999999989</v>
      </c>
      <c r="H129" s="3">
        <f t="shared" si="21"/>
        <v>13.479895800000001</v>
      </c>
      <c r="I129" s="3">
        <f t="shared" si="22"/>
        <v>6.3900308733281737</v>
      </c>
      <c r="J129" s="7">
        <f t="shared" si="23"/>
        <v>63.900308733281733</v>
      </c>
    </row>
    <row r="130" spans="1:10">
      <c r="A130" t="s">
        <v>29</v>
      </c>
      <c r="B130" t="s">
        <v>28</v>
      </c>
      <c r="C130" s="1">
        <v>100</v>
      </c>
      <c r="D130" s="6">
        <v>4</v>
      </c>
      <c r="E130" s="1">
        <v>114.3</v>
      </c>
      <c r="F130" s="7">
        <v>6</v>
      </c>
      <c r="G130" s="1">
        <f t="shared" si="20"/>
        <v>102.3</v>
      </c>
      <c r="H130" s="3">
        <f t="shared" si="21"/>
        <v>16.024068</v>
      </c>
      <c r="I130" s="3">
        <f t="shared" si="22"/>
        <v>8.2194195454216814</v>
      </c>
      <c r="J130" s="7">
        <f t="shared" si="23"/>
        <v>82.194195454216811</v>
      </c>
    </row>
    <row r="131" spans="1:10">
      <c r="A131" t="s">
        <v>29</v>
      </c>
      <c r="B131" t="s">
        <v>28</v>
      </c>
      <c r="C131" s="1">
        <v>125</v>
      </c>
      <c r="D131" s="6">
        <v>5</v>
      </c>
      <c r="E131" s="1">
        <v>139.80000000000001</v>
      </c>
      <c r="F131" s="1">
        <v>6.6</v>
      </c>
      <c r="G131" s="1">
        <f t="shared" si="20"/>
        <v>126.60000000000001</v>
      </c>
      <c r="H131" s="3">
        <f t="shared" si="21"/>
        <v>21.679099200000003</v>
      </c>
      <c r="I131" s="3">
        <f t="shared" si="22"/>
        <v>12.588016187742408</v>
      </c>
      <c r="J131" s="8">
        <f t="shared" si="23"/>
        <v>125.88016187742407</v>
      </c>
    </row>
    <row r="132" spans="1:10">
      <c r="A132" t="s">
        <v>29</v>
      </c>
      <c r="B132" t="s">
        <v>28</v>
      </c>
      <c r="C132" s="1">
        <v>150</v>
      </c>
      <c r="D132" s="6">
        <v>6</v>
      </c>
      <c r="E132" s="1">
        <v>165.2</v>
      </c>
      <c r="F132" s="1">
        <v>7.1</v>
      </c>
      <c r="G132" s="7">
        <f t="shared" si="20"/>
        <v>151</v>
      </c>
      <c r="H132" s="3">
        <f t="shared" si="21"/>
        <v>27.681096599999996</v>
      </c>
      <c r="I132" s="3">
        <f t="shared" si="22"/>
        <v>17.90786352362522</v>
      </c>
      <c r="J132" s="8">
        <f t="shared" si="23"/>
        <v>179.07863523625218</v>
      </c>
    </row>
    <row r="133" spans="1:10">
      <c r="A133" t="s">
        <v>29</v>
      </c>
      <c r="B133" t="s">
        <v>28</v>
      </c>
      <c r="C133" s="1">
        <v>200</v>
      </c>
      <c r="D133" s="6">
        <v>8</v>
      </c>
      <c r="E133" s="1">
        <v>216.3</v>
      </c>
      <c r="F133" s="1">
        <v>8.1999999999999993</v>
      </c>
      <c r="G133" s="1">
        <f t="shared" si="20"/>
        <v>199.9</v>
      </c>
      <c r="H133" s="3">
        <f t="shared" si="21"/>
        <v>42.080317200000003</v>
      </c>
      <c r="I133" s="3">
        <f t="shared" si="22"/>
        <v>31.384518463343671</v>
      </c>
      <c r="J133" s="8">
        <f t="shared" si="23"/>
        <v>313.8451846334367</v>
      </c>
    </row>
    <row r="134" spans="1:10">
      <c r="A134" t="s">
        <v>29</v>
      </c>
      <c r="B134" t="s">
        <v>28</v>
      </c>
      <c r="C134" s="1">
        <v>250</v>
      </c>
      <c r="D134" s="6">
        <v>10</v>
      </c>
      <c r="E134" s="1">
        <v>267.39999999999998</v>
      </c>
      <c r="F134" s="1">
        <v>9.3000000000000007</v>
      </c>
      <c r="G134" s="1">
        <f t="shared" si="20"/>
        <v>248.79999999999998</v>
      </c>
      <c r="H134" s="3">
        <f t="shared" si="21"/>
        <v>59.192137800000005</v>
      </c>
      <c r="I134" s="3">
        <f t="shared" si="22"/>
        <v>48.617277287657338</v>
      </c>
      <c r="J134" s="8">
        <f t="shared" si="23"/>
        <v>486.17277287657339</v>
      </c>
    </row>
    <row r="135" spans="1:10">
      <c r="A135" t="s">
        <v>29</v>
      </c>
      <c r="B135" t="s">
        <v>28</v>
      </c>
      <c r="C135" s="1">
        <v>300</v>
      </c>
      <c r="D135" s="6">
        <v>12</v>
      </c>
      <c r="E135" s="1">
        <v>318.5</v>
      </c>
      <c r="F135" s="1">
        <v>10.3</v>
      </c>
      <c r="G135" s="1">
        <f t="shared" si="20"/>
        <v>297.89999999999998</v>
      </c>
      <c r="H135" s="3">
        <f t="shared" si="21"/>
        <v>78.28218360000001</v>
      </c>
      <c r="I135" s="3">
        <f t="shared" si="22"/>
        <v>69.699696625790139</v>
      </c>
      <c r="J135" s="8">
        <f t="shared" si="23"/>
        <v>696.99696625790136</v>
      </c>
    </row>
    <row r="136" spans="1:10">
      <c r="A136" t="s">
        <v>29</v>
      </c>
      <c r="B136" t="s">
        <v>28</v>
      </c>
      <c r="C136" s="1">
        <v>350</v>
      </c>
      <c r="D136" s="6">
        <v>14</v>
      </c>
      <c r="E136" s="1">
        <v>355.6</v>
      </c>
      <c r="F136" s="1">
        <v>11.1</v>
      </c>
      <c r="G136" s="1">
        <f t="shared" si="20"/>
        <v>333.40000000000003</v>
      </c>
      <c r="H136" s="3">
        <f t="shared" si="21"/>
        <v>94.298607000000004</v>
      </c>
      <c r="I136" s="3">
        <f t="shared" si="22"/>
        <v>87.301372675414882</v>
      </c>
      <c r="J136" s="8">
        <f t="shared" si="23"/>
        <v>873.01372675414882</v>
      </c>
    </row>
    <row r="137" spans="1:10">
      <c r="A137" t="s">
        <v>29</v>
      </c>
      <c r="B137" t="s">
        <v>28</v>
      </c>
      <c r="C137" s="1">
        <v>400</v>
      </c>
      <c r="D137" s="6">
        <v>16</v>
      </c>
      <c r="E137" s="1">
        <v>406.4</v>
      </c>
      <c r="F137" s="1">
        <v>12.7</v>
      </c>
      <c r="G137" s="7">
        <f>E137-2*F137</f>
        <v>381</v>
      </c>
      <c r="H137" s="3">
        <f>0.02466*F137*(E137-F137)</f>
        <v>123.2997534</v>
      </c>
      <c r="I137" s="7">
        <f>PI()*G137^2/4000</f>
        <v>114.009182796937</v>
      </c>
      <c r="J137" s="8">
        <f>PI()*G137^2/400</f>
        <v>1140.0918279693699</v>
      </c>
    </row>
    <row r="138" spans="1:10">
      <c r="A138" t="s">
        <v>29</v>
      </c>
      <c r="B138" t="s">
        <v>28</v>
      </c>
      <c r="C138" s="1">
        <v>450</v>
      </c>
      <c r="D138" s="6">
        <v>18</v>
      </c>
      <c r="E138" s="1">
        <v>457.2</v>
      </c>
      <c r="F138" s="1">
        <v>14.3</v>
      </c>
      <c r="G138" s="1">
        <f>E138-2*F138</f>
        <v>428.59999999999997</v>
      </c>
      <c r="H138" s="3">
        <f>0.02466*F138*(E138-F138)</f>
        <v>156.18337020000001</v>
      </c>
      <c r="I138" s="7">
        <f>PI()*G138^2/4000</f>
        <v>144.27604040385788</v>
      </c>
      <c r="J138" s="8">
        <f>PI()*G138^2/400</f>
        <v>1442.7604040385788</v>
      </c>
    </row>
    <row r="139" spans="1:10">
      <c r="A139" t="s">
        <v>29</v>
      </c>
      <c r="B139" t="s">
        <v>28</v>
      </c>
      <c r="C139" s="1">
        <v>500</v>
      </c>
      <c r="D139" s="6">
        <v>20</v>
      </c>
      <c r="E139" s="7">
        <v>508</v>
      </c>
      <c r="F139" s="1">
        <v>15.1</v>
      </c>
      <c r="G139" s="1">
        <f>E139-2*F139</f>
        <v>477.8</v>
      </c>
      <c r="H139" s="3">
        <f>0.02466*F139*(E139-F139)</f>
        <v>183.5392014</v>
      </c>
      <c r="I139" s="7">
        <f>PI()*G139^2/4000</f>
        <v>179.30077725278753</v>
      </c>
      <c r="J139" s="8">
        <f>PI()*G139^2/400</f>
        <v>1793.0077725278752</v>
      </c>
    </row>
    <row r="140" spans="1:10">
      <c r="A140" s="58" t="s">
        <v>36</v>
      </c>
      <c r="C140" s="16" t="s">
        <v>0</v>
      </c>
      <c r="D140" s="17" t="s">
        <v>1</v>
      </c>
      <c r="E140" s="16" t="s">
        <v>2</v>
      </c>
      <c r="F140" s="16" t="s">
        <v>3</v>
      </c>
      <c r="G140" s="16" t="s">
        <v>4</v>
      </c>
      <c r="H140" s="16" t="s">
        <v>5</v>
      </c>
      <c r="I140" s="28" t="s">
        <v>6</v>
      </c>
      <c r="J140" s="18" t="s">
        <v>7</v>
      </c>
    </row>
    <row r="141" spans="1:10">
      <c r="A141" s="58"/>
      <c r="C141" s="21"/>
      <c r="D141" s="29"/>
      <c r="E141" s="21"/>
      <c r="F141" s="21"/>
      <c r="G141" s="21"/>
      <c r="H141" s="30" t="s">
        <v>8</v>
      </c>
      <c r="I141" s="31" t="s">
        <v>9</v>
      </c>
      <c r="J141" s="24"/>
    </row>
    <row r="142" spans="1:10">
      <c r="A142" s="58"/>
      <c r="C142" s="25" t="s">
        <v>10</v>
      </c>
      <c r="D142" s="25" t="s">
        <v>11</v>
      </c>
      <c r="E142" s="21" t="s">
        <v>12</v>
      </c>
      <c r="F142" s="26" t="s">
        <v>12</v>
      </c>
      <c r="G142" s="26" t="s">
        <v>12</v>
      </c>
      <c r="H142" s="32" t="s">
        <v>13</v>
      </c>
      <c r="I142" s="25" t="s">
        <v>14</v>
      </c>
      <c r="J142" s="27" t="s">
        <v>15</v>
      </c>
    </row>
    <row r="143" spans="1:10">
      <c r="A143" t="s">
        <v>24</v>
      </c>
      <c r="B143" t="s">
        <v>28</v>
      </c>
      <c r="C143" s="1">
        <v>10</v>
      </c>
      <c r="D143" s="2" t="s">
        <v>16</v>
      </c>
      <c r="E143" s="1">
        <v>17.3</v>
      </c>
      <c r="F143" s="1">
        <v>2.2999999999999998</v>
      </c>
      <c r="G143" s="1">
        <f t="shared" ref="G143:G162" si="24">E143-2*F143</f>
        <v>12.700000000000001</v>
      </c>
      <c r="H143" s="3">
        <f>0.02491*F143*(E143-F143)</f>
        <v>0.85939499999999991</v>
      </c>
      <c r="I143" s="4">
        <f t="shared" ref="I143:I162" si="25">PI()*G143^2/4000</f>
        <v>0.12667686977437445</v>
      </c>
      <c r="J143" s="3">
        <f t="shared" ref="J143:J162" si="26">PI()*G143^2/400</f>
        <v>1.2667686977437445</v>
      </c>
    </row>
    <row r="144" spans="1:10">
      <c r="A144" t="s">
        <v>24</v>
      </c>
      <c r="B144" t="s">
        <v>28</v>
      </c>
      <c r="C144" s="1">
        <v>15</v>
      </c>
      <c r="D144" s="5" t="s">
        <v>17</v>
      </c>
      <c r="E144" s="1">
        <v>21.7</v>
      </c>
      <c r="F144" s="1">
        <v>2.8</v>
      </c>
      <c r="G144" s="1">
        <f t="shared" si="24"/>
        <v>16.100000000000001</v>
      </c>
      <c r="H144" s="3">
        <f t="shared" ref="H144:H159" si="27">0.02491*F144*(E144-F144)</f>
        <v>1.3182372</v>
      </c>
      <c r="I144" s="4">
        <f t="shared" si="25"/>
        <v>0.2035830579342526</v>
      </c>
      <c r="J144" s="3">
        <f t="shared" si="26"/>
        <v>2.0358305793425258</v>
      </c>
    </row>
    <row r="145" spans="1:10">
      <c r="A145" t="s">
        <v>24</v>
      </c>
      <c r="B145" t="s">
        <v>28</v>
      </c>
      <c r="C145" s="1">
        <v>20</v>
      </c>
      <c r="D145" s="5" t="s">
        <v>18</v>
      </c>
      <c r="E145" s="1">
        <v>27.2</v>
      </c>
      <c r="F145" s="1">
        <v>2.9</v>
      </c>
      <c r="G145" s="1">
        <f t="shared" si="24"/>
        <v>21.4</v>
      </c>
      <c r="H145" s="3">
        <f t="shared" si="27"/>
        <v>1.7554076999999999</v>
      </c>
      <c r="I145" s="4">
        <f t="shared" si="25"/>
        <v>0.35968094290949532</v>
      </c>
      <c r="J145" s="3">
        <f t="shared" si="26"/>
        <v>3.5968094290949533</v>
      </c>
    </row>
    <row r="146" spans="1:10">
      <c r="A146" t="s">
        <v>24</v>
      </c>
      <c r="B146" t="s">
        <v>28</v>
      </c>
      <c r="C146" s="1">
        <v>25</v>
      </c>
      <c r="D146" s="6">
        <v>1</v>
      </c>
      <c r="E146" s="7">
        <v>34</v>
      </c>
      <c r="F146" s="1">
        <v>3.4</v>
      </c>
      <c r="G146" s="1">
        <f t="shared" si="24"/>
        <v>27.2</v>
      </c>
      <c r="H146" s="3">
        <f t="shared" si="27"/>
        <v>2.5916364000000005</v>
      </c>
      <c r="I146" s="4">
        <f t="shared" si="25"/>
        <v>0.58106897720796802</v>
      </c>
      <c r="J146" s="3">
        <f t="shared" si="26"/>
        <v>5.8106897720796802</v>
      </c>
    </row>
    <row r="147" spans="1:10">
      <c r="A147" t="s">
        <v>24</v>
      </c>
      <c r="B147" t="s">
        <v>28</v>
      </c>
      <c r="C147" s="1">
        <v>32</v>
      </c>
      <c r="D147" s="5" t="s">
        <v>19</v>
      </c>
      <c r="E147" s="1">
        <v>42.7</v>
      </c>
      <c r="F147" s="1">
        <v>3.6</v>
      </c>
      <c r="G147" s="1">
        <f t="shared" si="24"/>
        <v>35.5</v>
      </c>
      <c r="H147" s="3">
        <f t="shared" si="27"/>
        <v>3.5063316000000002</v>
      </c>
      <c r="I147" s="3">
        <f t="shared" si="25"/>
        <v>0.98979803542163414</v>
      </c>
      <c r="J147" s="7">
        <f t="shared" si="26"/>
        <v>9.897980354216342</v>
      </c>
    </row>
    <row r="148" spans="1:10">
      <c r="A148" t="s">
        <v>24</v>
      </c>
      <c r="B148" t="s">
        <v>28</v>
      </c>
      <c r="C148" s="1">
        <v>40</v>
      </c>
      <c r="D148" s="5" t="s">
        <v>20</v>
      </c>
      <c r="E148" s="1">
        <v>48.6</v>
      </c>
      <c r="F148" s="1">
        <v>3.7</v>
      </c>
      <c r="G148" s="1">
        <f t="shared" si="24"/>
        <v>41.2</v>
      </c>
      <c r="H148" s="3">
        <f t="shared" si="27"/>
        <v>4.1382983000000007</v>
      </c>
      <c r="I148" s="3">
        <f t="shared" si="25"/>
        <v>1.3331662584773649</v>
      </c>
      <c r="J148" s="7">
        <f t="shared" si="26"/>
        <v>13.331662584773648</v>
      </c>
    </row>
    <row r="149" spans="1:10">
      <c r="A149" t="s">
        <v>24</v>
      </c>
      <c r="B149" t="s">
        <v>28</v>
      </c>
      <c r="C149" s="1">
        <v>50</v>
      </c>
      <c r="D149" s="6">
        <v>2</v>
      </c>
      <c r="E149" s="1">
        <v>60.5</v>
      </c>
      <c r="F149" s="1">
        <v>3.9</v>
      </c>
      <c r="G149" s="1">
        <f t="shared" si="24"/>
        <v>52.7</v>
      </c>
      <c r="H149" s="3">
        <f t="shared" si="27"/>
        <v>5.4986334000000001</v>
      </c>
      <c r="I149" s="3">
        <f t="shared" si="25"/>
        <v>2.1812784652220993</v>
      </c>
      <c r="J149" s="7">
        <f t="shared" si="26"/>
        <v>21.812784652220994</v>
      </c>
    </row>
    <row r="150" spans="1:10">
      <c r="A150" t="s">
        <v>24</v>
      </c>
      <c r="B150" t="s">
        <v>28</v>
      </c>
      <c r="C150" s="1">
        <v>65</v>
      </c>
      <c r="D150" s="5" t="s">
        <v>21</v>
      </c>
      <c r="E150" s="1">
        <v>76.3</v>
      </c>
      <c r="F150" s="1">
        <v>5.2</v>
      </c>
      <c r="G150" s="1">
        <f t="shared" si="24"/>
        <v>65.899999999999991</v>
      </c>
      <c r="H150" s="3">
        <f t="shared" si="27"/>
        <v>9.2097251999999994</v>
      </c>
      <c r="I150" s="3">
        <f t="shared" si="25"/>
        <v>3.4108349979840713</v>
      </c>
      <c r="J150" s="7">
        <f t="shared" si="26"/>
        <v>34.10834997984071</v>
      </c>
    </row>
    <row r="151" spans="1:10">
      <c r="A151" t="s">
        <v>24</v>
      </c>
      <c r="B151" t="s">
        <v>28</v>
      </c>
      <c r="C151" s="1">
        <v>80</v>
      </c>
      <c r="D151" s="6">
        <v>3</v>
      </c>
      <c r="E151" s="1">
        <v>89.1</v>
      </c>
      <c r="F151" s="1">
        <v>5.5</v>
      </c>
      <c r="G151" s="1">
        <f t="shared" si="24"/>
        <v>78.099999999999994</v>
      </c>
      <c r="H151" s="3">
        <f t="shared" si="27"/>
        <v>11.453618000000001</v>
      </c>
      <c r="I151" s="3">
        <f t="shared" si="25"/>
        <v>4.7906224914407085</v>
      </c>
      <c r="J151" s="7">
        <f t="shared" si="26"/>
        <v>47.906224914407083</v>
      </c>
    </row>
    <row r="152" spans="1:10">
      <c r="A152" t="s">
        <v>24</v>
      </c>
      <c r="B152" t="s">
        <v>28</v>
      </c>
      <c r="C152" s="1">
        <v>90</v>
      </c>
      <c r="D152" s="5" t="s">
        <v>22</v>
      </c>
      <c r="E152" s="1">
        <v>101.6</v>
      </c>
      <c r="F152" s="1">
        <v>5.7</v>
      </c>
      <c r="G152" s="1">
        <f t="shared" si="24"/>
        <v>90.199999999999989</v>
      </c>
      <c r="H152" s="3">
        <f t="shared" si="27"/>
        <v>13.6165533</v>
      </c>
      <c r="I152" s="3">
        <f t="shared" si="25"/>
        <v>6.3900308733281737</v>
      </c>
      <c r="J152" s="7">
        <f t="shared" si="26"/>
        <v>63.900308733281733</v>
      </c>
    </row>
    <row r="153" spans="1:10">
      <c r="A153" t="s">
        <v>24</v>
      </c>
      <c r="B153" t="s">
        <v>28</v>
      </c>
      <c r="C153" s="1">
        <v>100</v>
      </c>
      <c r="D153" s="6">
        <v>4</v>
      </c>
      <c r="E153" s="1">
        <v>114.3</v>
      </c>
      <c r="F153" s="7">
        <v>6</v>
      </c>
      <c r="G153" s="1">
        <f t="shared" si="24"/>
        <v>102.3</v>
      </c>
      <c r="H153" s="3">
        <f t="shared" si="27"/>
        <v>16.186518</v>
      </c>
      <c r="I153" s="3">
        <f t="shared" si="25"/>
        <v>8.2194195454216814</v>
      </c>
      <c r="J153" s="7">
        <f t="shared" si="26"/>
        <v>82.194195454216811</v>
      </c>
    </row>
    <row r="154" spans="1:10">
      <c r="A154" t="s">
        <v>24</v>
      </c>
      <c r="B154" t="s">
        <v>28</v>
      </c>
      <c r="C154" s="1">
        <v>125</v>
      </c>
      <c r="D154" s="6">
        <v>5</v>
      </c>
      <c r="E154" s="1">
        <v>139.80000000000001</v>
      </c>
      <c r="F154" s="1">
        <v>6.6</v>
      </c>
      <c r="G154" s="1">
        <f t="shared" si="24"/>
        <v>126.60000000000001</v>
      </c>
      <c r="H154" s="3">
        <f t="shared" si="27"/>
        <v>21.898879200000003</v>
      </c>
      <c r="I154" s="3">
        <f t="shared" si="25"/>
        <v>12.588016187742408</v>
      </c>
      <c r="J154" s="8">
        <f t="shared" si="26"/>
        <v>125.88016187742407</v>
      </c>
    </row>
    <row r="155" spans="1:10">
      <c r="A155" t="s">
        <v>24</v>
      </c>
      <c r="B155" t="s">
        <v>28</v>
      </c>
      <c r="C155" s="1">
        <v>150</v>
      </c>
      <c r="D155" s="6">
        <v>6</v>
      </c>
      <c r="E155" s="1">
        <v>165.2</v>
      </c>
      <c r="F155" s="1">
        <v>7.1</v>
      </c>
      <c r="G155" s="7">
        <f t="shared" si="24"/>
        <v>151</v>
      </c>
      <c r="H155" s="3">
        <f t="shared" si="27"/>
        <v>27.961724099999998</v>
      </c>
      <c r="I155" s="3">
        <f t="shared" si="25"/>
        <v>17.90786352362522</v>
      </c>
      <c r="J155" s="8">
        <f t="shared" si="26"/>
        <v>179.07863523625218</v>
      </c>
    </row>
    <row r="156" spans="1:10">
      <c r="A156" t="s">
        <v>24</v>
      </c>
      <c r="B156" t="s">
        <v>28</v>
      </c>
      <c r="C156" s="1">
        <v>200</v>
      </c>
      <c r="D156" s="6">
        <v>8</v>
      </c>
      <c r="E156" s="1">
        <v>216.3</v>
      </c>
      <c r="F156" s="1">
        <v>8.1999999999999993</v>
      </c>
      <c r="G156" s="1">
        <f t="shared" si="24"/>
        <v>199.9</v>
      </c>
      <c r="H156" s="3">
        <f t="shared" si="27"/>
        <v>42.506922200000005</v>
      </c>
      <c r="I156" s="3">
        <f t="shared" si="25"/>
        <v>31.384518463343671</v>
      </c>
      <c r="J156" s="8">
        <f t="shared" si="26"/>
        <v>313.8451846334367</v>
      </c>
    </row>
    <row r="157" spans="1:10">
      <c r="A157" t="s">
        <v>24</v>
      </c>
      <c r="B157" t="s">
        <v>28</v>
      </c>
      <c r="C157" s="1">
        <v>250</v>
      </c>
      <c r="D157" s="6">
        <v>10</v>
      </c>
      <c r="E157" s="1">
        <v>267.39999999999998</v>
      </c>
      <c r="F157" s="1">
        <v>9.3000000000000007</v>
      </c>
      <c r="G157" s="1">
        <f t="shared" si="24"/>
        <v>248.79999999999998</v>
      </c>
      <c r="H157" s="3">
        <f t="shared" si="27"/>
        <v>59.792220300000004</v>
      </c>
      <c r="I157" s="3">
        <f t="shared" si="25"/>
        <v>48.617277287657338</v>
      </c>
      <c r="J157" s="8">
        <f t="shared" si="26"/>
        <v>486.17277287657339</v>
      </c>
    </row>
    <row r="158" spans="1:10">
      <c r="A158" t="s">
        <v>24</v>
      </c>
      <c r="B158" t="s">
        <v>28</v>
      </c>
      <c r="C158" s="1">
        <v>300</v>
      </c>
      <c r="D158" s="6">
        <v>12</v>
      </c>
      <c r="E158" s="1">
        <v>318.5</v>
      </c>
      <c r="F158" s="1">
        <v>10.3</v>
      </c>
      <c r="G158" s="1">
        <f t="shared" si="24"/>
        <v>297.89999999999998</v>
      </c>
      <c r="H158" s="3">
        <f t="shared" si="27"/>
        <v>79.075798600000013</v>
      </c>
      <c r="I158" s="3">
        <f t="shared" si="25"/>
        <v>69.699696625790139</v>
      </c>
      <c r="J158" s="8">
        <f t="shared" si="26"/>
        <v>696.99696625790136</v>
      </c>
    </row>
    <row r="159" spans="1:10">
      <c r="A159" t="s">
        <v>24</v>
      </c>
      <c r="B159" t="s">
        <v>28</v>
      </c>
      <c r="C159" s="1">
        <v>350</v>
      </c>
      <c r="D159" s="6">
        <v>14</v>
      </c>
      <c r="E159" s="1">
        <v>355.6</v>
      </c>
      <c r="F159" s="1">
        <v>11.1</v>
      </c>
      <c r="G159" s="1">
        <f t="shared" si="24"/>
        <v>333.40000000000003</v>
      </c>
      <c r="H159" s="3">
        <f t="shared" si="27"/>
        <v>95.254594499999996</v>
      </c>
      <c r="I159" s="3">
        <f t="shared" si="25"/>
        <v>87.301372675414882</v>
      </c>
      <c r="J159" s="8">
        <f t="shared" si="26"/>
        <v>873.01372675414882</v>
      </c>
    </row>
    <row r="160" spans="1:10">
      <c r="A160" t="s">
        <v>24</v>
      </c>
      <c r="B160" t="s">
        <v>28</v>
      </c>
      <c r="C160" s="1">
        <v>400</v>
      </c>
      <c r="D160" s="6">
        <v>16</v>
      </c>
      <c r="E160" s="1">
        <v>406.4</v>
      </c>
      <c r="F160" s="1">
        <v>12.7</v>
      </c>
      <c r="G160" s="7">
        <f t="shared" si="24"/>
        <v>381</v>
      </c>
      <c r="H160" s="3">
        <f>0.02491*F160*(E160-F160)</f>
        <v>124.54975089999999</v>
      </c>
      <c r="I160" s="7">
        <f t="shared" si="25"/>
        <v>114.009182796937</v>
      </c>
      <c r="J160" s="8">
        <f t="shared" si="26"/>
        <v>1140.0918279693699</v>
      </c>
    </row>
    <row r="161" spans="1:10">
      <c r="A161" t="s">
        <v>24</v>
      </c>
      <c r="B161" t="s">
        <v>28</v>
      </c>
      <c r="C161" s="1">
        <v>450</v>
      </c>
      <c r="D161" s="6">
        <v>18</v>
      </c>
      <c r="E161" s="1">
        <v>457.2</v>
      </c>
      <c r="F161" s="1">
        <v>14.3</v>
      </c>
      <c r="G161" s="1">
        <f t="shared" si="24"/>
        <v>428.59999999999997</v>
      </c>
      <c r="H161" s="3">
        <f>0.02491*F161*(E161-F161)</f>
        <v>157.76673770000002</v>
      </c>
      <c r="I161" s="7">
        <f t="shared" si="25"/>
        <v>144.27604040385788</v>
      </c>
      <c r="J161" s="8">
        <f t="shared" si="26"/>
        <v>1442.7604040385788</v>
      </c>
    </row>
    <row r="162" spans="1:10">
      <c r="A162" t="s">
        <v>24</v>
      </c>
      <c r="B162" t="s">
        <v>28</v>
      </c>
      <c r="C162" s="1">
        <v>500</v>
      </c>
      <c r="D162" s="6">
        <v>20</v>
      </c>
      <c r="E162" s="7">
        <v>508</v>
      </c>
      <c r="F162" s="1">
        <v>15.1</v>
      </c>
      <c r="G162" s="1">
        <f t="shared" si="24"/>
        <v>477.8</v>
      </c>
      <c r="H162" s="3">
        <f>0.02491*F162*(E162-F162)</f>
        <v>185.39989889999998</v>
      </c>
      <c r="I162" s="7">
        <f t="shared" si="25"/>
        <v>179.30077725278753</v>
      </c>
      <c r="J162" s="8">
        <f t="shared" si="26"/>
        <v>1793.0077725278752</v>
      </c>
    </row>
    <row r="163" spans="1:10">
      <c r="A163" s="58" t="s">
        <v>36</v>
      </c>
      <c r="C163" s="16" t="s">
        <v>0</v>
      </c>
      <c r="D163" s="17" t="s">
        <v>1</v>
      </c>
      <c r="E163" s="16" t="s">
        <v>2</v>
      </c>
      <c r="F163" s="16" t="s">
        <v>3</v>
      </c>
      <c r="G163" s="16" t="s">
        <v>4</v>
      </c>
      <c r="H163" s="16" t="s">
        <v>5</v>
      </c>
      <c r="I163" s="28" t="s">
        <v>6</v>
      </c>
      <c r="J163" s="18" t="s">
        <v>7</v>
      </c>
    </row>
    <row r="164" spans="1:10">
      <c r="A164" s="58"/>
      <c r="C164" s="21"/>
      <c r="D164" s="29"/>
      <c r="E164" s="21"/>
      <c r="F164" s="21"/>
      <c r="G164" s="21"/>
      <c r="H164" s="30" t="s">
        <v>8</v>
      </c>
      <c r="I164" s="31" t="s">
        <v>9</v>
      </c>
      <c r="J164" s="24"/>
    </row>
    <row r="165" spans="1:10">
      <c r="A165" s="58"/>
      <c r="C165" s="25" t="s">
        <v>10</v>
      </c>
      <c r="D165" s="25" t="s">
        <v>11</v>
      </c>
      <c r="E165" s="21" t="s">
        <v>12</v>
      </c>
      <c r="F165" s="26" t="s">
        <v>12</v>
      </c>
      <c r="G165" s="26" t="s">
        <v>12</v>
      </c>
      <c r="H165" s="32" t="s">
        <v>13</v>
      </c>
      <c r="I165" s="25" t="s">
        <v>14</v>
      </c>
      <c r="J165" s="27" t="s">
        <v>15</v>
      </c>
    </row>
    <row r="166" spans="1:10">
      <c r="A166" t="s">
        <v>26</v>
      </c>
      <c r="B166" t="s">
        <v>28</v>
      </c>
      <c r="C166" s="1">
        <v>10</v>
      </c>
      <c r="D166" s="2" t="s">
        <v>16</v>
      </c>
      <c r="E166" s="1">
        <v>17.3</v>
      </c>
      <c r="F166" s="1">
        <v>2.2999999999999998</v>
      </c>
      <c r="G166" s="1">
        <f t="shared" ref="G166:G185" si="28">E166-2*F166</f>
        <v>12.700000000000001</v>
      </c>
      <c r="H166" s="3">
        <f>0.02507*F166*(E166-F166)</f>
        <v>0.86491499999999988</v>
      </c>
      <c r="I166" s="4">
        <f t="shared" ref="I166:I185" si="29">PI()*G166^2/4000</f>
        <v>0.12667686977437445</v>
      </c>
      <c r="J166" s="3">
        <f t="shared" ref="J166:J185" si="30">PI()*G166^2/400</f>
        <v>1.2667686977437445</v>
      </c>
    </row>
    <row r="167" spans="1:10">
      <c r="A167" t="s">
        <v>26</v>
      </c>
      <c r="B167" t="s">
        <v>28</v>
      </c>
      <c r="C167" s="1">
        <v>15</v>
      </c>
      <c r="D167" s="5" t="s">
        <v>17</v>
      </c>
      <c r="E167" s="1">
        <v>21.7</v>
      </c>
      <c r="F167" s="1">
        <v>2.8</v>
      </c>
      <c r="G167" s="1">
        <f t="shared" si="28"/>
        <v>16.100000000000001</v>
      </c>
      <c r="H167" s="3">
        <f t="shared" ref="H167:H182" si="31">0.02507*F167*(E167-F167)</f>
        <v>1.3267043999999999</v>
      </c>
      <c r="I167" s="4">
        <f t="shared" si="29"/>
        <v>0.2035830579342526</v>
      </c>
      <c r="J167" s="3">
        <f t="shared" si="30"/>
        <v>2.0358305793425258</v>
      </c>
    </row>
    <row r="168" spans="1:10">
      <c r="A168" t="s">
        <v>26</v>
      </c>
      <c r="B168" t="s">
        <v>28</v>
      </c>
      <c r="C168" s="1">
        <v>20</v>
      </c>
      <c r="D168" s="5" t="s">
        <v>18</v>
      </c>
      <c r="E168" s="1">
        <v>27.2</v>
      </c>
      <c r="F168" s="1">
        <v>2.9</v>
      </c>
      <c r="G168" s="1">
        <f t="shared" si="28"/>
        <v>21.4</v>
      </c>
      <c r="H168" s="3">
        <f t="shared" si="31"/>
        <v>1.7666828999999997</v>
      </c>
      <c r="I168" s="4">
        <f t="shared" si="29"/>
        <v>0.35968094290949532</v>
      </c>
      <c r="J168" s="3">
        <f t="shared" si="30"/>
        <v>3.5968094290949533</v>
      </c>
    </row>
    <row r="169" spans="1:10">
      <c r="A169" t="s">
        <v>26</v>
      </c>
      <c r="B169" t="s">
        <v>28</v>
      </c>
      <c r="C169" s="1">
        <v>25</v>
      </c>
      <c r="D169" s="6">
        <v>1</v>
      </c>
      <c r="E169" s="7">
        <v>34</v>
      </c>
      <c r="F169" s="1">
        <v>3.4</v>
      </c>
      <c r="G169" s="1">
        <f t="shared" si="28"/>
        <v>27.2</v>
      </c>
      <c r="H169" s="3">
        <f t="shared" si="31"/>
        <v>2.6082828</v>
      </c>
      <c r="I169" s="4">
        <f t="shared" si="29"/>
        <v>0.58106897720796802</v>
      </c>
      <c r="J169" s="3">
        <f t="shared" si="30"/>
        <v>5.8106897720796802</v>
      </c>
    </row>
    <row r="170" spans="1:10">
      <c r="A170" t="s">
        <v>26</v>
      </c>
      <c r="B170" t="s">
        <v>28</v>
      </c>
      <c r="C170" s="1">
        <v>32</v>
      </c>
      <c r="D170" s="5" t="s">
        <v>19</v>
      </c>
      <c r="E170" s="1">
        <v>42.7</v>
      </c>
      <c r="F170" s="1">
        <v>3.6</v>
      </c>
      <c r="G170" s="1">
        <f t="shared" si="28"/>
        <v>35.5</v>
      </c>
      <c r="H170" s="3">
        <f t="shared" si="31"/>
        <v>3.5288531999999999</v>
      </c>
      <c r="I170" s="3">
        <f t="shared" si="29"/>
        <v>0.98979803542163414</v>
      </c>
      <c r="J170" s="7">
        <f t="shared" si="30"/>
        <v>9.897980354216342</v>
      </c>
    </row>
    <row r="171" spans="1:10">
      <c r="A171" t="s">
        <v>26</v>
      </c>
      <c r="B171" t="s">
        <v>28</v>
      </c>
      <c r="C171" s="1">
        <v>40</v>
      </c>
      <c r="D171" s="5" t="s">
        <v>20</v>
      </c>
      <c r="E171" s="1">
        <v>48.6</v>
      </c>
      <c r="F171" s="1">
        <v>3.7</v>
      </c>
      <c r="G171" s="1">
        <f t="shared" si="28"/>
        <v>41.2</v>
      </c>
      <c r="H171" s="3">
        <f t="shared" si="31"/>
        <v>4.1648790999999994</v>
      </c>
      <c r="I171" s="3">
        <f t="shared" si="29"/>
        <v>1.3331662584773649</v>
      </c>
      <c r="J171" s="7">
        <f t="shared" si="30"/>
        <v>13.331662584773648</v>
      </c>
    </row>
    <row r="172" spans="1:10">
      <c r="A172" t="s">
        <v>26</v>
      </c>
      <c r="B172" t="s">
        <v>28</v>
      </c>
      <c r="C172" s="1">
        <v>50</v>
      </c>
      <c r="D172" s="6">
        <v>2</v>
      </c>
      <c r="E172" s="1">
        <v>60.5</v>
      </c>
      <c r="F172" s="1">
        <v>3.9</v>
      </c>
      <c r="G172" s="1">
        <f t="shared" si="28"/>
        <v>52.7</v>
      </c>
      <c r="H172" s="3">
        <f t="shared" si="31"/>
        <v>5.5339517999999996</v>
      </c>
      <c r="I172" s="3">
        <f t="shared" si="29"/>
        <v>2.1812784652220993</v>
      </c>
      <c r="J172" s="7">
        <f t="shared" si="30"/>
        <v>21.812784652220994</v>
      </c>
    </row>
    <row r="173" spans="1:10">
      <c r="A173" t="s">
        <v>26</v>
      </c>
      <c r="B173" t="s">
        <v>28</v>
      </c>
      <c r="C173" s="1">
        <v>65</v>
      </c>
      <c r="D173" s="5" t="s">
        <v>21</v>
      </c>
      <c r="E173" s="1">
        <v>76.3</v>
      </c>
      <c r="F173" s="1">
        <v>5.2</v>
      </c>
      <c r="G173" s="1">
        <f t="shared" si="28"/>
        <v>65.899999999999991</v>
      </c>
      <c r="H173" s="3">
        <f t="shared" si="31"/>
        <v>9.2688804000000005</v>
      </c>
      <c r="I173" s="3">
        <f t="shared" si="29"/>
        <v>3.4108349979840713</v>
      </c>
      <c r="J173" s="7">
        <f t="shared" si="30"/>
        <v>34.10834997984071</v>
      </c>
    </row>
    <row r="174" spans="1:10">
      <c r="A174" t="s">
        <v>26</v>
      </c>
      <c r="B174" t="s">
        <v>28</v>
      </c>
      <c r="C174" s="1">
        <v>80</v>
      </c>
      <c r="D174" s="6">
        <v>3</v>
      </c>
      <c r="E174" s="1">
        <v>89.1</v>
      </c>
      <c r="F174" s="1">
        <v>5.5</v>
      </c>
      <c r="G174" s="1">
        <f t="shared" si="28"/>
        <v>78.099999999999994</v>
      </c>
      <c r="H174" s="3">
        <f t="shared" si="31"/>
        <v>11.527185999999997</v>
      </c>
      <c r="I174" s="3">
        <f t="shared" si="29"/>
        <v>4.7906224914407085</v>
      </c>
      <c r="J174" s="7">
        <f t="shared" si="30"/>
        <v>47.906224914407083</v>
      </c>
    </row>
    <row r="175" spans="1:10">
      <c r="A175" t="s">
        <v>26</v>
      </c>
      <c r="B175" t="s">
        <v>28</v>
      </c>
      <c r="C175" s="1">
        <v>90</v>
      </c>
      <c r="D175" s="5" t="s">
        <v>22</v>
      </c>
      <c r="E175" s="1">
        <v>101.6</v>
      </c>
      <c r="F175" s="1">
        <v>5.7</v>
      </c>
      <c r="G175" s="1">
        <f t="shared" si="28"/>
        <v>90.199999999999989</v>
      </c>
      <c r="H175" s="3">
        <f t="shared" si="31"/>
        <v>13.704014099999998</v>
      </c>
      <c r="I175" s="3">
        <f t="shared" si="29"/>
        <v>6.3900308733281737</v>
      </c>
      <c r="J175" s="7">
        <f t="shared" si="30"/>
        <v>63.900308733281733</v>
      </c>
    </row>
    <row r="176" spans="1:10">
      <c r="A176" t="s">
        <v>26</v>
      </c>
      <c r="B176" t="s">
        <v>28</v>
      </c>
      <c r="C176" s="1">
        <v>100</v>
      </c>
      <c r="D176" s="6">
        <v>4</v>
      </c>
      <c r="E176" s="1">
        <v>114.3</v>
      </c>
      <c r="F176" s="7">
        <v>6</v>
      </c>
      <c r="G176" s="1">
        <f t="shared" si="28"/>
        <v>102.3</v>
      </c>
      <c r="H176" s="3">
        <f t="shared" si="31"/>
        <v>16.290485999999998</v>
      </c>
      <c r="I176" s="3">
        <f t="shared" si="29"/>
        <v>8.2194195454216814</v>
      </c>
      <c r="J176" s="7">
        <f t="shared" si="30"/>
        <v>82.194195454216811</v>
      </c>
    </row>
    <row r="177" spans="1:10">
      <c r="A177" t="s">
        <v>26</v>
      </c>
      <c r="B177" t="s">
        <v>28</v>
      </c>
      <c r="C177" s="1">
        <v>125</v>
      </c>
      <c r="D177" s="6">
        <v>5</v>
      </c>
      <c r="E177" s="1">
        <v>139.80000000000001</v>
      </c>
      <c r="F177" s="1">
        <v>6.6</v>
      </c>
      <c r="G177" s="1">
        <f t="shared" si="28"/>
        <v>126.60000000000001</v>
      </c>
      <c r="H177" s="3">
        <f t="shared" si="31"/>
        <v>22.039538399999998</v>
      </c>
      <c r="I177" s="3">
        <f t="shared" si="29"/>
        <v>12.588016187742408</v>
      </c>
      <c r="J177" s="8">
        <f t="shared" si="30"/>
        <v>125.88016187742407</v>
      </c>
    </row>
    <row r="178" spans="1:10">
      <c r="A178" t="s">
        <v>26</v>
      </c>
      <c r="B178" t="s">
        <v>28</v>
      </c>
      <c r="C178" s="1">
        <v>150</v>
      </c>
      <c r="D178" s="6">
        <v>6</v>
      </c>
      <c r="E178" s="1">
        <v>165.2</v>
      </c>
      <c r="F178" s="1">
        <v>7.1</v>
      </c>
      <c r="G178" s="7">
        <f t="shared" si="28"/>
        <v>151</v>
      </c>
      <c r="H178" s="3">
        <f t="shared" si="31"/>
        <v>28.141325699999996</v>
      </c>
      <c r="I178" s="3">
        <f t="shared" si="29"/>
        <v>17.90786352362522</v>
      </c>
      <c r="J178" s="8">
        <f t="shared" si="30"/>
        <v>179.07863523625218</v>
      </c>
    </row>
    <row r="179" spans="1:10">
      <c r="A179" t="s">
        <v>26</v>
      </c>
      <c r="B179" t="s">
        <v>28</v>
      </c>
      <c r="C179" s="1">
        <v>200</v>
      </c>
      <c r="D179" s="6">
        <v>8</v>
      </c>
      <c r="E179" s="1">
        <v>216.3</v>
      </c>
      <c r="F179" s="1">
        <v>8.1999999999999993</v>
      </c>
      <c r="G179" s="1">
        <f t="shared" si="28"/>
        <v>199.9</v>
      </c>
      <c r="H179" s="3">
        <f t="shared" si="31"/>
        <v>42.7799494</v>
      </c>
      <c r="I179" s="3">
        <f t="shared" si="29"/>
        <v>31.384518463343671</v>
      </c>
      <c r="J179" s="8">
        <f t="shared" si="30"/>
        <v>313.8451846334367</v>
      </c>
    </row>
    <row r="180" spans="1:10">
      <c r="A180" t="s">
        <v>26</v>
      </c>
      <c r="B180" t="s">
        <v>28</v>
      </c>
      <c r="C180" s="1">
        <v>250</v>
      </c>
      <c r="D180" s="6">
        <v>10</v>
      </c>
      <c r="E180" s="1">
        <v>267.39999999999998</v>
      </c>
      <c r="F180" s="1">
        <v>9.3000000000000007</v>
      </c>
      <c r="G180" s="1">
        <f t="shared" si="28"/>
        <v>248.79999999999998</v>
      </c>
      <c r="H180" s="3">
        <f t="shared" si="31"/>
        <v>60.176273099999989</v>
      </c>
      <c r="I180" s="3">
        <f t="shared" si="29"/>
        <v>48.617277287657338</v>
      </c>
      <c r="J180" s="8">
        <f t="shared" si="30"/>
        <v>486.17277287657339</v>
      </c>
    </row>
    <row r="181" spans="1:10">
      <c r="A181" t="s">
        <v>26</v>
      </c>
      <c r="B181" t="s">
        <v>28</v>
      </c>
      <c r="C181" s="1">
        <v>300</v>
      </c>
      <c r="D181" s="6">
        <v>12</v>
      </c>
      <c r="E181" s="1">
        <v>318.5</v>
      </c>
      <c r="F181" s="1">
        <v>10.3</v>
      </c>
      <c r="G181" s="1">
        <f t="shared" si="28"/>
        <v>297.89999999999998</v>
      </c>
      <c r="H181" s="3">
        <f t="shared" si="31"/>
        <v>79.583712199999994</v>
      </c>
      <c r="I181" s="3">
        <f t="shared" si="29"/>
        <v>69.699696625790139</v>
      </c>
      <c r="J181" s="8">
        <f t="shared" si="30"/>
        <v>696.99696625790136</v>
      </c>
    </row>
    <row r="182" spans="1:10">
      <c r="A182" t="s">
        <v>26</v>
      </c>
      <c r="B182" t="s">
        <v>28</v>
      </c>
      <c r="C182" s="1">
        <v>350</v>
      </c>
      <c r="D182" s="6">
        <v>14</v>
      </c>
      <c r="E182" s="1">
        <v>355.6</v>
      </c>
      <c r="F182" s="1">
        <v>11.1</v>
      </c>
      <c r="G182" s="1">
        <f t="shared" si="28"/>
        <v>333.40000000000003</v>
      </c>
      <c r="H182" s="3">
        <f t="shared" si="31"/>
        <v>95.866426500000003</v>
      </c>
      <c r="I182" s="3">
        <f t="shared" si="29"/>
        <v>87.301372675414882</v>
      </c>
      <c r="J182" s="8">
        <f t="shared" si="30"/>
        <v>873.01372675414882</v>
      </c>
    </row>
    <row r="183" spans="1:10">
      <c r="A183" t="s">
        <v>26</v>
      </c>
      <c r="B183" t="s">
        <v>28</v>
      </c>
      <c r="C183" s="1">
        <v>400</v>
      </c>
      <c r="D183" s="6">
        <v>16</v>
      </c>
      <c r="E183" s="1">
        <v>406.4</v>
      </c>
      <c r="F183" s="1">
        <v>12.7</v>
      </c>
      <c r="G183" s="7">
        <f t="shared" si="28"/>
        <v>381</v>
      </c>
      <c r="H183" s="3">
        <f>0.02507*F183*(E183-F183)</f>
        <v>125.34974929999998</v>
      </c>
      <c r="I183" s="7">
        <f t="shared" si="29"/>
        <v>114.009182796937</v>
      </c>
      <c r="J183" s="8">
        <f t="shared" si="30"/>
        <v>1140.0918279693699</v>
      </c>
    </row>
    <row r="184" spans="1:10">
      <c r="A184" t="s">
        <v>26</v>
      </c>
      <c r="B184" t="s">
        <v>28</v>
      </c>
      <c r="C184" s="1">
        <v>450</v>
      </c>
      <c r="D184" s="6">
        <v>18</v>
      </c>
      <c r="E184" s="1">
        <v>457.2</v>
      </c>
      <c r="F184" s="1">
        <v>14.3</v>
      </c>
      <c r="G184" s="1">
        <f t="shared" si="28"/>
        <v>428.59999999999997</v>
      </c>
      <c r="H184" s="3">
        <f>0.02507*F184*(E184-F184)</f>
        <v>158.7800929</v>
      </c>
      <c r="I184" s="7">
        <f t="shared" si="29"/>
        <v>144.27604040385788</v>
      </c>
      <c r="J184" s="8">
        <f t="shared" si="30"/>
        <v>1442.7604040385788</v>
      </c>
    </row>
    <row r="185" spans="1:10">
      <c r="A185" t="s">
        <v>26</v>
      </c>
      <c r="B185" t="s">
        <v>28</v>
      </c>
      <c r="C185" s="1">
        <v>500</v>
      </c>
      <c r="D185" s="6">
        <v>20</v>
      </c>
      <c r="E185" s="7">
        <v>508</v>
      </c>
      <c r="F185" s="1">
        <v>15.1</v>
      </c>
      <c r="G185" s="1">
        <f t="shared" si="28"/>
        <v>477.8</v>
      </c>
      <c r="H185" s="3">
        <f>0.02507*F185*(E185-F185)</f>
        <v>186.59074529999998</v>
      </c>
      <c r="I185" s="7">
        <f t="shared" si="29"/>
        <v>179.30077725278753</v>
      </c>
      <c r="J185" s="8">
        <f t="shared" si="30"/>
        <v>1793.0077725278752</v>
      </c>
    </row>
    <row r="186" spans="1:10">
      <c r="A186" s="58" t="s">
        <v>35</v>
      </c>
      <c r="C186" s="16" t="s">
        <v>0</v>
      </c>
      <c r="D186" s="17" t="s">
        <v>1</v>
      </c>
      <c r="E186" s="16" t="s">
        <v>2</v>
      </c>
      <c r="F186" s="16" t="s">
        <v>3</v>
      </c>
      <c r="G186" s="16" t="s">
        <v>4</v>
      </c>
      <c r="H186" s="16" t="s">
        <v>5</v>
      </c>
      <c r="I186" s="28" t="s">
        <v>6</v>
      </c>
      <c r="J186" s="18" t="s">
        <v>7</v>
      </c>
    </row>
    <row r="187" spans="1:10">
      <c r="A187" s="58"/>
      <c r="C187" s="21"/>
      <c r="D187" s="29"/>
      <c r="E187" s="21"/>
      <c r="F187" s="21"/>
      <c r="G187" s="21"/>
      <c r="H187" s="30" t="s">
        <v>8</v>
      </c>
      <c r="I187" s="31" t="s">
        <v>9</v>
      </c>
      <c r="J187" s="24"/>
    </row>
    <row r="188" spans="1:10">
      <c r="A188" s="58"/>
      <c r="C188" s="25" t="s">
        <v>10</v>
      </c>
      <c r="D188" s="25" t="s">
        <v>11</v>
      </c>
      <c r="E188" s="21" t="s">
        <v>12</v>
      </c>
      <c r="F188" s="26" t="s">
        <v>12</v>
      </c>
      <c r="G188" s="26" t="s">
        <v>12</v>
      </c>
      <c r="H188" s="32" t="s">
        <v>13</v>
      </c>
      <c r="I188" s="25" t="s">
        <v>14</v>
      </c>
      <c r="J188" s="27" t="s">
        <v>15</v>
      </c>
    </row>
    <row r="189" spans="1:10">
      <c r="A189" t="s">
        <v>29</v>
      </c>
      <c r="B189" t="s">
        <v>30</v>
      </c>
      <c r="C189" s="1">
        <v>10</v>
      </c>
      <c r="D189" s="2" t="s">
        <v>16</v>
      </c>
      <c r="E189" s="1">
        <v>17.3</v>
      </c>
      <c r="F189" s="1">
        <v>3.2</v>
      </c>
      <c r="G189" s="1">
        <f>E189-2*F189</f>
        <v>10.9</v>
      </c>
      <c r="H189" s="3">
        <f>0.02466*F189*(E189-F189)</f>
        <v>1.1126592000000002</v>
      </c>
      <c r="I189" s="4">
        <f>PI()*G189^2/4000</f>
        <v>9.3313155793250835E-2</v>
      </c>
      <c r="J189" s="3">
        <f>PI()*G189^2/400</f>
        <v>0.93313155793250824</v>
      </c>
    </row>
    <row r="190" spans="1:10">
      <c r="A190" t="s">
        <v>29</v>
      </c>
      <c r="B190" t="s">
        <v>30</v>
      </c>
      <c r="C190" s="1">
        <v>15</v>
      </c>
      <c r="D190" s="5" t="s">
        <v>17</v>
      </c>
      <c r="E190" s="1">
        <v>21.7</v>
      </c>
      <c r="F190" s="1">
        <v>3.7</v>
      </c>
      <c r="G190" s="1">
        <f t="shared" ref="G190:G205" si="32">E190-2*F190</f>
        <v>14.299999999999999</v>
      </c>
      <c r="H190" s="3">
        <f t="shared" ref="H190:H205" si="33">0.02466*F190*(E190-F190)</f>
        <v>1.6423560000000001</v>
      </c>
      <c r="I190" s="4">
        <f t="shared" ref="I190:I205" si="34">PI()*G190^2/4000</f>
        <v>0.1606060704331442</v>
      </c>
      <c r="J190" s="3">
        <f t="shared" ref="J190:J205" si="35">PI()*G190^2/400</f>
        <v>1.6060607043314419</v>
      </c>
    </row>
    <row r="191" spans="1:10">
      <c r="A191" t="s">
        <v>29</v>
      </c>
      <c r="B191" t="s">
        <v>30</v>
      </c>
      <c r="C191" s="1">
        <v>20</v>
      </c>
      <c r="D191" s="5" t="s">
        <v>18</v>
      </c>
      <c r="E191" s="1">
        <v>27.2</v>
      </c>
      <c r="F191" s="1">
        <v>3.9</v>
      </c>
      <c r="G191" s="1">
        <f t="shared" si="32"/>
        <v>19.399999999999999</v>
      </c>
      <c r="H191" s="3">
        <f t="shared" si="33"/>
        <v>2.2408542000000002</v>
      </c>
      <c r="I191" s="4">
        <f t="shared" si="34"/>
        <v>0.29559245277626361</v>
      </c>
      <c r="J191" s="3">
        <f t="shared" si="35"/>
        <v>2.9559245277626358</v>
      </c>
    </row>
    <row r="192" spans="1:10">
      <c r="A192" t="s">
        <v>29</v>
      </c>
      <c r="B192" t="s">
        <v>30</v>
      </c>
      <c r="C192" s="1">
        <v>25</v>
      </c>
      <c r="D192" s="6">
        <v>1</v>
      </c>
      <c r="E192" s="7">
        <v>34</v>
      </c>
      <c r="F192" s="1">
        <v>4.5</v>
      </c>
      <c r="G192" s="7">
        <f t="shared" si="32"/>
        <v>25</v>
      </c>
      <c r="H192" s="3">
        <f t="shared" si="33"/>
        <v>3.2736150000000004</v>
      </c>
      <c r="I192" s="4">
        <f t="shared" si="34"/>
        <v>0.49087385212340517</v>
      </c>
      <c r="J192" s="3">
        <f t="shared" si="35"/>
        <v>4.908738521234052</v>
      </c>
    </row>
    <row r="193" spans="1:10">
      <c r="A193" t="s">
        <v>29</v>
      </c>
      <c r="B193" t="s">
        <v>30</v>
      </c>
      <c r="C193" s="1">
        <v>32</v>
      </c>
      <c r="D193" s="5" t="s">
        <v>19</v>
      </c>
      <c r="E193" s="1">
        <v>42.7</v>
      </c>
      <c r="F193" s="1">
        <v>4.9000000000000004</v>
      </c>
      <c r="G193" s="1">
        <f t="shared" si="32"/>
        <v>32.900000000000006</v>
      </c>
      <c r="H193" s="3">
        <f t="shared" si="33"/>
        <v>4.5675252000000013</v>
      </c>
      <c r="I193" s="3">
        <f t="shared" si="34"/>
        <v>0.85012282604303224</v>
      </c>
      <c r="J193" s="7">
        <f t="shared" si="35"/>
        <v>8.501228260430322</v>
      </c>
    </row>
    <row r="194" spans="1:10">
      <c r="A194" t="s">
        <v>29</v>
      </c>
      <c r="B194" t="s">
        <v>30</v>
      </c>
      <c r="C194" s="1">
        <v>40</v>
      </c>
      <c r="D194" s="5" t="s">
        <v>20</v>
      </c>
      <c r="E194" s="1">
        <v>48.6</v>
      </c>
      <c r="F194" s="1">
        <v>5.0999999999999996</v>
      </c>
      <c r="G194" s="1">
        <f t="shared" si="32"/>
        <v>38.400000000000006</v>
      </c>
      <c r="H194" s="3">
        <f t="shared" si="33"/>
        <v>5.4708209999999999</v>
      </c>
      <c r="I194" s="3">
        <f t="shared" si="34"/>
        <v>1.1581167158193415</v>
      </c>
      <c r="J194" s="7">
        <f t="shared" si="35"/>
        <v>11.581167158193416</v>
      </c>
    </row>
    <row r="195" spans="1:10">
      <c r="A195" t="s">
        <v>29</v>
      </c>
      <c r="B195" t="s">
        <v>30</v>
      </c>
      <c r="C195" s="1">
        <v>50</v>
      </c>
      <c r="D195" s="6">
        <v>2</v>
      </c>
      <c r="E195" s="1">
        <v>60.5</v>
      </c>
      <c r="F195" s="1">
        <v>5.5</v>
      </c>
      <c r="G195" s="1">
        <f t="shared" si="32"/>
        <v>49.5</v>
      </c>
      <c r="H195" s="3">
        <f t="shared" si="33"/>
        <v>7.4596499999999999</v>
      </c>
      <c r="I195" s="3">
        <f t="shared" si="34"/>
        <v>1.9244218498645975</v>
      </c>
      <c r="J195" s="7">
        <f t="shared" si="35"/>
        <v>19.244218498645974</v>
      </c>
    </row>
    <row r="196" spans="1:10">
      <c r="A196" t="s">
        <v>29</v>
      </c>
      <c r="B196" t="s">
        <v>30</v>
      </c>
      <c r="C196" s="1">
        <v>65</v>
      </c>
      <c r="D196" s="5" t="s">
        <v>21</v>
      </c>
      <c r="E196" s="1">
        <v>76.3</v>
      </c>
      <c r="F196" s="7">
        <v>7</v>
      </c>
      <c r="G196" s="1">
        <f t="shared" si="32"/>
        <v>62.3</v>
      </c>
      <c r="H196" s="3">
        <f t="shared" si="33"/>
        <v>11.962565999999999</v>
      </c>
      <c r="I196" s="3">
        <f t="shared" si="34"/>
        <v>3.0483580376128816</v>
      </c>
      <c r="J196" s="7">
        <f t="shared" si="35"/>
        <v>30.483580376128817</v>
      </c>
    </row>
    <row r="197" spans="1:10">
      <c r="A197" t="s">
        <v>29</v>
      </c>
      <c r="B197" t="s">
        <v>30</v>
      </c>
      <c r="C197" s="1">
        <v>80</v>
      </c>
      <c r="D197" s="6">
        <v>3</v>
      </c>
      <c r="E197" s="1">
        <v>89.1</v>
      </c>
      <c r="F197" s="1">
        <v>7.6</v>
      </c>
      <c r="G197" s="1">
        <f t="shared" si="32"/>
        <v>73.899999999999991</v>
      </c>
      <c r="H197" s="3">
        <f t="shared" si="33"/>
        <v>15.274404000000001</v>
      </c>
      <c r="I197" s="3">
        <f t="shared" si="34"/>
        <v>4.289224303927778</v>
      </c>
      <c r="J197" s="7">
        <f t="shared" si="35"/>
        <v>42.89224303927778</v>
      </c>
    </row>
    <row r="198" spans="1:10">
      <c r="A198" t="s">
        <v>29</v>
      </c>
      <c r="B198" t="s">
        <v>30</v>
      </c>
      <c r="C198" s="1">
        <v>90</v>
      </c>
      <c r="D198" s="5" t="s">
        <v>22</v>
      </c>
      <c r="E198" s="1">
        <v>101.6</v>
      </c>
      <c r="F198" s="1">
        <v>8.1</v>
      </c>
      <c r="G198" s="1">
        <f t="shared" si="32"/>
        <v>85.399999999999991</v>
      </c>
      <c r="H198" s="3">
        <f t="shared" si="33"/>
        <v>18.676251000000001</v>
      </c>
      <c r="I198" s="3">
        <f t="shared" si="34"/>
        <v>5.7280344693637337</v>
      </c>
      <c r="J198" s="7">
        <f t="shared" si="35"/>
        <v>57.280344693637332</v>
      </c>
    </row>
    <row r="199" spans="1:10">
      <c r="A199" t="s">
        <v>29</v>
      </c>
      <c r="B199" t="s">
        <v>30</v>
      </c>
      <c r="C199" s="1">
        <v>100</v>
      </c>
      <c r="D199" s="6">
        <v>4</v>
      </c>
      <c r="E199" s="1">
        <v>114.3</v>
      </c>
      <c r="F199" s="1">
        <v>8.5</v>
      </c>
      <c r="G199" s="1">
        <f t="shared" si="32"/>
        <v>97.3</v>
      </c>
      <c r="H199" s="3">
        <f t="shared" si="33"/>
        <v>22.176738</v>
      </c>
      <c r="I199" s="3">
        <f t="shared" si="34"/>
        <v>7.4355921783510279</v>
      </c>
      <c r="J199" s="7">
        <f t="shared" si="35"/>
        <v>74.355921783510269</v>
      </c>
    </row>
    <row r="200" spans="1:10">
      <c r="A200" t="s">
        <v>29</v>
      </c>
      <c r="B200" t="s">
        <v>30</v>
      </c>
      <c r="C200" s="1">
        <v>125</v>
      </c>
      <c r="D200" s="6">
        <v>5</v>
      </c>
      <c r="E200" s="1">
        <v>139.80000000000001</v>
      </c>
      <c r="F200" s="1">
        <v>9.5</v>
      </c>
      <c r="G200" s="1">
        <f t="shared" si="32"/>
        <v>120.80000000000001</v>
      </c>
      <c r="H200" s="3">
        <f t="shared" si="33"/>
        <v>30.525381000000003</v>
      </c>
      <c r="I200" s="3">
        <f t="shared" si="34"/>
        <v>11.461032655120141</v>
      </c>
      <c r="J200" s="8">
        <f t="shared" si="35"/>
        <v>114.61032655120141</v>
      </c>
    </row>
    <row r="201" spans="1:10">
      <c r="A201" t="s">
        <v>29</v>
      </c>
      <c r="B201" t="s">
        <v>30</v>
      </c>
      <c r="C201" s="1">
        <v>150</v>
      </c>
      <c r="D201" s="6">
        <v>6</v>
      </c>
      <c r="E201" s="1">
        <v>165.2</v>
      </c>
      <c r="F201" s="7">
        <v>11</v>
      </c>
      <c r="G201" s="1">
        <f t="shared" si="32"/>
        <v>143.19999999999999</v>
      </c>
      <c r="H201" s="3">
        <f t="shared" si="33"/>
        <v>41.828291999999998</v>
      </c>
      <c r="I201" s="3">
        <f t="shared" si="34"/>
        <v>16.105563234187287</v>
      </c>
      <c r="J201" s="8">
        <f t="shared" si="35"/>
        <v>161.05563234187287</v>
      </c>
    </row>
    <row r="202" spans="1:10">
      <c r="A202" t="s">
        <v>29</v>
      </c>
      <c r="B202" t="s">
        <v>30</v>
      </c>
      <c r="C202" s="1">
        <v>200</v>
      </c>
      <c r="D202" s="6">
        <v>8</v>
      </c>
      <c r="E202" s="1">
        <v>216.3</v>
      </c>
      <c r="F202" s="1">
        <v>12.7</v>
      </c>
      <c r="G202" s="1">
        <f t="shared" si="32"/>
        <v>190.9</v>
      </c>
      <c r="H202" s="3">
        <f t="shared" si="33"/>
        <v>63.763855200000009</v>
      </c>
      <c r="I202" s="3">
        <f t="shared" si="34"/>
        <v>28.622116043042166</v>
      </c>
      <c r="J202" s="8">
        <f t="shared" si="35"/>
        <v>286.22116043042166</v>
      </c>
    </row>
    <row r="203" spans="1:10">
      <c r="A203" t="s">
        <v>29</v>
      </c>
      <c r="B203" t="s">
        <v>30</v>
      </c>
      <c r="C203" s="1">
        <v>250</v>
      </c>
      <c r="D203" s="6">
        <v>10</v>
      </c>
      <c r="E203" s="1">
        <v>267.39999999999998</v>
      </c>
      <c r="F203" s="1">
        <v>15.1</v>
      </c>
      <c r="G203" s="1">
        <f t="shared" si="32"/>
        <v>237.2</v>
      </c>
      <c r="H203" s="3">
        <f t="shared" si="33"/>
        <v>93.947941799999995</v>
      </c>
      <c r="I203" s="3">
        <f t="shared" si="34"/>
        <v>44.189516601687885</v>
      </c>
      <c r="J203" s="8">
        <f t="shared" si="35"/>
        <v>441.89516601687887</v>
      </c>
    </row>
    <row r="204" spans="1:10">
      <c r="A204" t="s">
        <v>29</v>
      </c>
      <c r="B204" t="s">
        <v>30</v>
      </c>
      <c r="C204" s="1">
        <v>300</v>
      </c>
      <c r="D204" s="6">
        <v>12</v>
      </c>
      <c r="E204" s="1">
        <v>318.5</v>
      </c>
      <c r="F204" s="1">
        <v>17.399999999999999</v>
      </c>
      <c r="G204" s="1">
        <f t="shared" si="32"/>
        <v>283.7</v>
      </c>
      <c r="H204" s="3">
        <f t="shared" si="33"/>
        <v>129.19719240000001</v>
      </c>
      <c r="I204" s="3">
        <f t="shared" si="34"/>
        <v>63.213313105776358</v>
      </c>
      <c r="J204" s="8">
        <f t="shared" si="35"/>
        <v>632.13313105776365</v>
      </c>
    </row>
    <row r="205" spans="1:10">
      <c r="A205" t="s">
        <v>29</v>
      </c>
      <c r="B205" t="s">
        <v>30</v>
      </c>
      <c r="C205" s="1">
        <v>350</v>
      </c>
      <c r="D205" s="6">
        <v>14</v>
      </c>
      <c r="E205" s="1">
        <v>355.6</v>
      </c>
      <c r="F205" s="7">
        <v>19</v>
      </c>
      <c r="G205" s="1">
        <f t="shared" si="32"/>
        <v>317.60000000000002</v>
      </c>
      <c r="H205" s="3">
        <f t="shared" si="33"/>
        <v>157.71056400000001</v>
      </c>
      <c r="I205" s="3">
        <f t="shared" si="34"/>
        <v>79.222924246341393</v>
      </c>
      <c r="J205" s="8">
        <f t="shared" si="35"/>
        <v>792.22924246341393</v>
      </c>
    </row>
    <row r="206" spans="1:10">
      <c r="A206" t="s">
        <v>29</v>
      </c>
      <c r="B206" t="s">
        <v>30</v>
      </c>
      <c r="C206" s="1">
        <v>400</v>
      </c>
      <c r="D206" s="6">
        <v>16</v>
      </c>
      <c r="E206" s="1">
        <v>406.4</v>
      </c>
      <c r="F206" s="1">
        <v>21.4</v>
      </c>
      <c r="G206" s="1">
        <f>E206-2*F206</f>
        <v>363.59999999999997</v>
      </c>
      <c r="H206" s="3">
        <f>0.02466*F206*(E206-F206)</f>
        <v>203.17373999999998</v>
      </c>
      <c r="I206" s="7">
        <f>PI()*G206^2/4000</f>
        <v>103.83353277603308</v>
      </c>
      <c r="J206" s="8">
        <f>PI()*G206^2/400</f>
        <v>1038.3353277603308</v>
      </c>
    </row>
    <row r="207" spans="1:10">
      <c r="A207" t="s">
        <v>29</v>
      </c>
      <c r="B207" t="s">
        <v>30</v>
      </c>
      <c r="C207" s="1">
        <v>450</v>
      </c>
      <c r="D207" s="6">
        <v>18</v>
      </c>
      <c r="E207" s="1">
        <v>457.2</v>
      </c>
      <c r="F207" s="1">
        <v>23.8</v>
      </c>
      <c r="G207" s="1">
        <f>E207-2*F207</f>
        <v>409.59999999999997</v>
      </c>
      <c r="H207" s="3">
        <f>0.02466*F207*(E207-F207)</f>
        <v>254.36592720000002</v>
      </c>
      <c r="I207" s="7">
        <f>PI()*G207^2/4000</f>
        <v>131.76794633322282</v>
      </c>
      <c r="J207" s="8">
        <f>PI()*G207^2/400</f>
        <v>1317.6794633322281</v>
      </c>
    </row>
    <row r="208" spans="1:10">
      <c r="A208" t="s">
        <v>29</v>
      </c>
      <c r="B208" t="s">
        <v>30</v>
      </c>
      <c r="C208" s="1">
        <v>500</v>
      </c>
      <c r="D208" s="6">
        <v>20</v>
      </c>
      <c r="E208" s="7">
        <v>508</v>
      </c>
      <c r="F208" s="1">
        <v>26.2</v>
      </c>
      <c r="G208" s="1">
        <f>E208-2*F208</f>
        <v>455.6</v>
      </c>
      <c r="H208" s="3">
        <f>0.02466*F208*(E208-F208)</f>
        <v>311.28712560000002</v>
      </c>
      <c r="I208" s="7">
        <f>PI()*G208^2/4000</f>
        <v>163.02616491791056</v>
      </c>
      <c r="J208" s="8">
        <f>PI()*G208^2/400</f>
        <v>1630.2616491791057</v>
      </c>
    </row>
    <row r="209" spans="1:10">
      <c r="A209" s="58" t="s">
        <v>36</v>
      </c>
      <c r="C209" s="16" t="s">
        <v>0</v>
      </c>
      <c r="D209" s="17" t="s">
        <v>1</v>
      </c>
      <c r="E209" s="16" t="s">
        <v>2</v>
      </c>
      <c r="F209" s="16" t="s">
        <v>3</v>
      </c>
      <c r="G209" s="16" t="s">
        <v>4</v>
      </c>
      <c r="H209" s="16" t="s">
        <v>5</v>
      </c>
      <c r="I209" s="28" t="s">
        <v>6</v>
      </c>
      <c r="J209" s="18" t="s">
        <v>7</v>
      </c>
    </row>
    <row r="210" spans="1:10">
      <c r="A210" s="58"/>
      <c r="C210" s="21"/>
      <c r="D210" s="29"/>
      <c r="E210" s="21"/>
      <c r="F210" s="21"/>
      <c r="G210" s="21"/>
      <c r="H210" s="30" t="s">
        <v>8</v>
      </c>
      <c r="I210" s="31" t="s">
        <v>9</v>
      </c>
      <c r="J210" s="24"/>
    </row>
    <row r="211" spans="1:10">
      <c r="A211" s="58"/>
      <c r="C211" s="25" t="s">
        <v>10</v>
      </c>
      <c r="D211" s="25" t="s">
        <v>11</v>
      </c>
      <c r="E211" s="21" t="s">
        <v>12</v>
      </c>
      <c r="F211" s="26" t="s">
        <v>12</v>
      </c>
      <c r="G211" s="26" t="s">
        <v>12</v>
      </c>
      <c r="H211" s="32" t="s">
        <v>13</v>
      </c>
      <c r="I211" s="25" t="s">
        <v>14</v>
      </c>
      <c r="J211" s="27" t="s">
        <v>15</v>
      </c>
    </row>
    <row r="212" spans="1:10">
      <c r="A212" t="s">
        <v>24</v>
      </c>
      <c r="B212" t="s">
        <v>30</v>
      </c>
      <c r="C212" s="1">
        <v>10</v>
      </c>
      <c r="D212" s="2" t="s">
        <v>16</v>
      </c>
      <c r="E212" s="1">
        <v>17.3</v>
      </c>
      <c r="F212" s="1">
        <v>3.2</v>
      </c>
      <c r="G212" s="1">
        <f t="shared" ref="G212:G231" si="36">E212-2*F212</f>
        <v>10.9</v>
      </c>
      <c r="H212" s="3">
        <f>0.02491*F212*(E212-F212)</f>
        <v>1.1239392000000001</v>
      </c>
      <c r="I212" s="4">
        <f t="shared" ref="I212:I231" si="37">PI()*G212^2/4000</f>
        <v>9.3313155793250835E-2</v>
      </c>
      <c r="J212" s="3">
        <f t="shared" ref="J212:J231" si="38">PI()*G212^2/400</f>
        <v>0.93313155793250824</v>
      </c>
    </row>
    <row r="213" spans="1:10">
      <c r="A213" t="s">
        <v>24</v>
      </c>
      <c r="B213" t="s">
        <v>30</v>
      </c>
      <c r="C213" s="1">
        <v>15</v>
      </c>
      <c r="D213" s="5" t="s">
        <v>17</v>
      </c>
      <c r="E213" s="1">
        <v>21.7</v>
      </c>
      <c r="F213" s="1">
        <v>3.7</v>
      </c>
      <c r="G213" s="1">
        <f t="shared" si="36"/>
        <v>14.299999999999999</v>
      </c>
      <c r="H213" s="3">
        <f t="shared" ref="H213:H228" si="39">0.02491*F213*(E213-F213)</f>
        <v>1.6590060000000002</v>
      </c>
      <c r="I213" s="4">
        <f t="shared" si="37"/>
        <v>0.1606060704331442</v>
      </c>
      <c r="J213" s="3">
        <f t="shared" si="38"/>
        <v>1.6060607043314419</v>
      </c>
    </row>
    <row r="214" spans="1:10">
      <c r="A214" t="s">
        <v>24</v>
      </c>
      <c r="B214" t="s">
        <v>30</v>
      </c>
      <c r="C214" s="1">
        <v>20</v>
      </c>
      <c r="D214" s="5" t="s">
        <v>18</v>
      </c>
      <c r="E214" s="1">
        <v>27.2</v>
      </c>
      <c r="F214" s="1">
        <v>3.9</v>
      </c>
      <c r="G214" s="1">
        <f t="shared" si="36"/>
        <v>19.399999999999999</v>
      </c>
      <c r="H214" s="3">
        <f t="shared" si="39"/>
        <v>2.2635717</v>
      </c>
      <c r="I214" s="4">
        <f t="shared" si="37"/>
        <v>0.29559245277626361</v>
      </c>
      <c r="J214" s="3">
        <f t="shared" si="38"/>
        <v>2.9559245277626358</v>
      </c>
    </row>
    <row r="215" spans="1:10">
      <c r="A215" t="s">
        <v>24</v>
      </c>
      <c r="B215" t="s">
        <v>30</v>
      </c>
      <c r="C215" s="1">
        <v>25</v>
      </c>
      <c r="D215" s="6">
        <v>1</v>
      </c>
      <c r="E215" s="7">
        <v>34</v>
      </c>
      <c r="F215" s="1">
        <v>4.5</v>
      </c>
      <c r="G215" s="1">
        <f t="shared" si="36"/>
        <v>25</v>
      </c>
      <c r="H215" s="3">
        <f t="shared" si="39"/>
        <v>3.3068024999999999</v>
      </c>
      <c r="I215" s="4">
        <f t="shared" si="37"/>
        <v>0.49087385212340517</v>
      </c>
      <c r="J215" s="3">
        <f t="shared" si="38"/>
        <v>4.908738521234052</v>
      </c>
    </row>
    <row r="216" spans="1:10">
      <c r="A216" t="s">
        <v>24</v>
      </c>
      <c r="B216" t="s">
        <v>30</v>
      </c>
      <c r="C216" s="1">
        <v>32</v>
      </c>
      <c r="D216" s="5" t="s">
        <v>19</v>
      </c>
      <c r="E216" s="1">
        <v>42.7</v>
      </c>
      <c r="F216" s="1">
        <v>4.9000000000000004</v>
      </c>
      <c r="G216" s="1">
        <f t="shared" si="36"/>
        <v>32.900000000000006</v>
      </c>
      <c r="H216" s="3">
        <f t="shared" si="39"/>
        <v>4.6138302000000007</v>
      </c>
      <c r="I216" s="3">
        <f t="shared" si="37"/>
        <v>0.85012282604303224</v>
      </c>
      <c r="J216" s="7">
        <f t="shared" si="38"/>
        <v>8.501228260430322</v>
      </c>
    </row>
    <row r="217" spans="1:10">
      <c r="A217" t="s">
        <v>24</v>
      </c>
      <c r="B217" t="s">
        <v>30</v>
      </c>
      <c r="C217" s="1">
        <v>40</v>
      </c>
      <c r="D217" s="5" t="s">
        <v>20</v>
      </c>
      <c r="E217" s="1">
        <v>48.6</v>
      </c>
      <c r="F217" s="1">
        <v>5.0999999999999996</v>
      </c>
      <c r="G217" s="1">
        <f t="shared" si="36"/>
        <v>38.400000000000006</v>
      </c>
      <c r="H217" s="3">
        <f t="shared" si="39"/>
        <v>5.526283499999999</v>
      </c>
      <c r="I217" s="3">
        <f t="shared" si="37"/>
        <v>1.1581167158193415</v>
      </c>
      <c r="J217" s="7">
        <f t="shared" si="38"/>
        <v>11.581167158193416</v>
      </c>
    </row>
    <row r="218" spans="1:10">
      <c r="A218" t="s">
        <v>24</v>
      </c>
      <c r="B218" t="s">
        <v>30</v>
      </c>
      <c r="C218" s="1">
        <v>50</v>
      </c>
      <c r="D218" s="6">
        <v>2</v>
      </c>
      <c r="E218" s="1">
        <v>60.5</v>
      </c>
      <c r="F218" s="1">
        <v>5.5</v>
      </c>
      <c r="G218" s="1">
        <f t="shared" si="36"/>
        <v>49.5</v>
      </c>
      <c r="H218" s="3">
        <f t="shared" si="39"/>
        <v>7.5352750000000013</v>
      </c>
      <c r="I218" s="3">
        <f t="shared" si="37"/>
        <v>1.9244218498645975</v>
      </c>
      <c r="J218" s="7">
        <f t="shared" si="38"/>
        <v>19.244218498645974</v>
      </c>
    </row>
    <row r="219" spans="1:10">
      <c r="A219" t="s">
        <v>24</v>
      </c>
      <c r="B219" t="s">
        <v>30</v>
      </c>
      <c r="C219" s="1">
        <v>65</v>
      </c>
      <c r="D219" s="5" t="s">
        <v>21</v>
      </c>
      <c r="E219" s="1">
        <v>76.3</v>
      </c>
      <c r="F219" s="7">
        <v>7</v>
      </c>
      <c r="G219" s="1">
        <f t="shared" si="36"/>
        <v>62.3</v>
      </c>
      <c r="H219" s="3">
        <f t="shared" si="39"/>
        <v>12.083841000000001</v>
      </c>
      <c r="I219" s="3">
        <f t="shared" si="37"/>
        <v>3.0483580376128816</v>
      </c>
      <c r="J219" s="7">
        <f t="shared" si="38"/>
        <v>30.483580376128817</v>
      </c>
    </row>
    <row r="220" spans="1:10">
      <c r="A220" t="s">
        <v>24</v>
      </c>
      <c r="B220" t="s">
        <v>30</v>
      </c>
      <c r="C220" s="1">
        <v>80</v>
      </c>
      <c r="D220" s="6">
        <v>3</v>
      </c>
      <c r="E220" s="1">
        <v>89.1</v>
      </c>
      <c r="F220" s="1">
        <v>7.6</v>
      </c>
      <c r="G220" s="1">
        <f t="shared" si="36"/>
        <v>73.899999999999991</v>
      </c>
      <c r="H220" s="3">
        <f t="shared" si="39"/>
        <v>15.429254</v>
      </c>
      <c r="I220" s="3">
        <f t="shared" si="37"/>
        <v>4.289224303927778</v>
      </c>
      <c r="J220" s="7">
        <f t="shared" si="38"/>
        <v>42.89224303927778</v>
      </c>
    </row>
    <row r="221" spans="1:10">
      <c r="A221" t="s">
        <v>24</v>
      </c>
      <c r="B221" t="s">
        <v>30</v>
      </c>
      <c r="C221" s="1">
        <v>90</v>
      </c>
      <c r="D221" s="5" t="s">
        <v>22</v>
      </c>
      <c r="E221" s="1">
        <v>101.6</v>
      </c>
      <c r="F221" s="1">
        <v>8.1</v>
      </c>
      <c r="G221" s="1">
        <f t="shared" si="36"/>
        <v>85.399999999999991</v>
      </c>
      <c r="H221" s="3">
        <f t="shared" si="39"/>
        <v>18.865588500000001</v>
      </c>
      <c r="I221" s="3">
        <f t="shared" si="37"/>
        <v>5.7280344693637337</v>
      </c>
      <c r="J221" s="7">
        <f t="shared" si="38"/>
        <v>57.280344693637332</v>
      </c>
    </row>
    <row r="222" spans="1:10">
      <c r="A222" t="s">
        <v>24</v>
      </c>
      <c r="B222" t="s">
        <v>30</v>
      </c>
      <c r="C222" s="1">
        <v>100</v>
      </c>
      <c r="D222" s="6">
        <v>4</v>
      </c>
      <c r="E222" s="1">
        <v>114.3</v>
      </c>
      <c r="F222" s="1">
        <v>8.5</v>
      </c>
      <c r="G222" s="1">
        <f t="shared" si="36"/>
        <v>97.3</v>
      </c>
      <c r="H222" s="3">
        <f t="shared" si="39"/>
        <v>22.401562999999999</v>
      </c>
      <c r="I222" s="3">
        <f t="shared" si="37"/>
        <v>7.4355921783510279</v>
      </c>
      <c r="J222" s="7">
        <f t="shared" si="38"/>
        <v>74.355921783510269</v>
      </c>
    </row>
    <row r="223" spans="1:10">
      <c r="A223" t="s">
        <v>24</v>
      </c>
      <c r="B223" t="s">
        <v>30</v>
      </c>
      <c r="C223" s="1">
        <v>125</v>
      </c>
      <c r="D223" s="6">
        <v>5</v>
      </c>
      <c r="E223" s="1">
        <v>139.80000000000001</v>
      </c>
      <c r="F223" s="1">
        <v>9.5</v>
      </c>
      <c r="G223" s="1">
        <f t="shared" si="36"/>
        <v>120.80000000000001</v>
      </c>
      <c r="H223" s="3">
        <f t="shared" si="39"/>
        <v>30.834843500000005</v>
      </c>
      <c r="I223" s="3">
        <f t="shared" si="37"/>
        <v>11.461032655120141</v>
      </c>
      <c r="J223" s="8">
        <f t="shared" si="38"/>
        <v>114.61032655120141</v>
      </c>
    </row>
    <row r="224" spans="1:10">
      <c r="A224" t="s">
        <v>24</v>
      </c>
      <c r="B224" t="s">
        <v>30</v>
      </c>
      <c r="C224" s="1">
        <v>150</v>
      </c>
      <c r="D224" s="6">
        <v>6</v>
      </c>
      <c r="E224" s="1">
        <v>165.2</v>
      </c>
      <c r="F224" s="7">
        <v>11</v>
      </c>
      <c r="G224" s="1">
        <f t="shared" si="36"/>
        <v>143.19999999999999</v>
      </c>
      <c r="H224" s="3">
        <f t="shared" si="39"/>
        <v>42.252341999999999</v>
      </c>
      <c r="I224" s="3">
        <f t="shared" si="37"/>
        <v>16.105563234187287</v>
      </c>
      <c r="J224" s="8">
        <f t="shared" si="38"/>
        <v>161.05563234187287</v>
      </c>
    </row>
    <row r="225" spans="1:10">
      <c r="A225" t="s">
        <v>24</v>
      </c>
      <c r="B225" t="s">
        <v>30</v>
      </c>
      <c r="C225" s="1">
        <v>200</v>
      </c>
      <c r="D225" s="6">
        <v>8</v>
      </c>
      <c r="E225" s="1">
        <v>216.3</v>
      </c>
      <c r="F225" s="1">
        <v>12.7</v>
      </c>
      <c r="G225" s="1">
        <f t="shared" si="36"/>
        <v>190.9</v>
      </c>
      <c r="H225" s="3">
        <f t="shared" si="39"/>
        <v>64.410285200000004</v>
      </c>
      <c r="I225" s="3">
        <f t="shared" si="37"/>
        <v>28.622116043042166</v>
      </c>
      <c r="J225" s="8">
        <f t="shared" si="38"/>
        <v>286.22116043042166</v>
      </c>
    </row>
    <row r="226" spans="1:10">
      <c r="A226" t="s">
        <v>24</v>
      </c>
      <c r="B226" t="s">
        <v>30</v>
      </c>
      <c r="C226" s="1">
        <v>250</v>
      </c>
      <c r="D226" s="6">
        <v>10</v>
      </c>
      <c r="E226" s="1">
        <v>267.39999999999998</v>
      </c>
      <c r="F226" s="1">
        <v>15.1</v>
      </c>
      <c r="G226" s="1">
        <f t="shared" si="36"/>
        <v>237.2</v>
      </c>
      <c r="H226" s="3">
        <f t="shared" si="39"/>
        <v>94.900374299999996</v>
      </c>
      <c r="I226" s="3">
        <f t="shared" si="37"/>
        <v>44.189516601687885</v>
      </c>
      <c r="J226" s="8">
        <f t="shared" si="38"/>
        <v>441.89516601687887</v>
      </c>
    </row>
    <row r="227" spans="1:10">
      <c r="A227" t="s">
        <v>24</v>
      </c>
      <c r="B227" t="s">
        <v>30</v>
      </c>
      <c r="C227" s="1">
        <v>300</v>
      </c>
      <c r="D227" s="6">
        <v>12</v>
      </c>
      <c r="E227" s="1">
        <v>318.5</v>
      </c>
      <c r="F227" s="1">
        <v>17.399999999999999</v>
      </c>
      <c r="G227" s="1">
        <f t="shared" si="36"/>
        <v>283.7</v>
      </c>
      <c r="H227" s="3">
        <f t="shared" si="39"/>
        <v>130.50697740000001</v>
      </c>
      <c r="I227" s="3">
        <f t="shared" si="37"/>
        <v>63.213313105776358</v>
      </c>
      <c r="J227" s="8">
        <f t="shared" si="38"/>
        <v>632.13313105776365</v>
      </c>
    </row>
    <row r="228" spans="1:10">
      <c r="A228" t="s">
        <v>24</v>
      </c>
      <c r="B228" t="s">
        <v>30</v>
      </c>
      <c r="C228" s="1">
        <v>350</v>
      </c>
      <c r="D228" s="6">
        <v>14</v>
      </c>
      <c r="E228" s="1">
        <v>355.6</v>
      </c>
      <c r="F228" s="7">
        <v>19</v>
      </c>
      <c r="G228" s="1">
        <f t="shared" si="36"/>
        <v>317.60000000000002</v>
      </c>
      <c r="H228" s="3">
        <f t="shared" si="39"/>
        <v>159.30941400000003</v>
      </c>
      <c r="I228" s="3">
        <f t="shared" si="37"/>
        <v>79.222924246341393</v>
      </c>
      <c r="J228" s="8">
        <f t="shared" si="38"/>
        <v>792.22924246341393</v>
      </c>
    </row>
    <row r="229" spans="1:10">
      <c r="A229" t="s">
        <v>24</v>
      </c>
      <c r="B229" t="s">
        <v>30</v>
      </c>
      <c r="C229" s="1">
        <v>400</v>
      </c>
      <c r="D229" s="6">
        <v>16</v>
      </c>
      <c r="E229" s="1">
        <v>406.4</v>
      </c>
      <c r="F229" s="1">
        <v>21.4</v>
      </c>
      <c r="G229" s="1">
        <f t="shared" si="36"/>
        <v>363.59999999999997</v>
      </c>
      <c r="H229" s="3">
        <f>0.02491*F229*(E229-F229)</f>
        <v>205.23349000000002</v>
      </c>
      <c r="I229" s="7">
        <f t="shared" si="37"/>
        <v>103.83353277603308</v>
      </c>
      <c r="J229" s="8">
        <f t="shared" si="38"/>
        <v>1038.3353277603308</v>
      </c>
    </row>
    <row r="230" spans="1:10">
      <c r="A230" t="s">
        <v>24</v>
      </c>
      <c r="B230" t="s">
        <v>30</v>
      </c>
      <c r="C230" s="1">
        <v>450</v>
      </c>
      <c r="D230" s="6">
        <v>18</v>
      </c>
      <c r="E230" s="1">
        <v>457.2</v>
      </c>
      <c r="F230" s="1">
        <v>23.8</v>
      </c>
      <c r="G230" s="1">
        <f t="shared" si="36"/>
        <v>409.59999999999997</v>
      </c>
      <c r="H230" s="3">
        <f>0.02491*F230*(E230-F230)</f>
        <v>256.94465720000005</v>
      </c>
      <c r="I230" s="7">
        <f t="shared" si="37"/>
        <v>131.76794633322282</v>
      </c>
      <c r="J230" s="8">
        <f t="shared" si="38"/>
        <v>1317.6794633322281</v>
      </c>
    </row>
    <row r="231" spans="1:10">
      <c r="A231" t="s">
        <v>24</v>
      </c>
      <c r="B231" t="s">
        <v>30</v>
      </c>
      <c r="C231" s="1">
        <v>500</v>
      </c>
      <c r="D231" s="6">
        <v>20</v>
      </c>
      <c r="E231" s="7">
        <v>508</v>
      </c>
      <c r="F231" s="1">
        <v>26.2</v>
      </c>
      <c r="G231" s="1">
        <f t="shared" si="36"/>
        <v>455.6</v>
      </c>
      <c r="H231" s="3">
        <f>0.02491*F231*(E231-F231)</f>
        <v>314.44291560000005</v>
      </c>
      <c r="I231" s="7">
        <f t="shared" si="37"/>
        <v>163.02616491791056</v>
      </c>
      <c r="J231" s="8">
        <f t="shared" si="38"/>
        <v>1630.2616491791057</v>
      </c>
    </row>
    <row r="232" spans="1:10">
      <c r="A232" s="58" t="s">
        <v>36</v>
      </c>
      <c r="C232" s="16" t="s">
        <v>0</v>
      </c>
      <c r="D232" s="17" t="s">
        <v>1</v>
      </c>
      <c r="E232" s="16" t="s">
        <v>2</v>
      </c>
      <c r="F232" s="16" t="s">
        <v>3</v>
      </c>
      <c r="G232" s="16" t="s">
        <v>4</v>
      </c>
      <c r="H232" s="16" t="s">
        <v>5</v>
      </c>
      <c r="I232" s="28" t="s">
        <v>6</v>
      </c>
      <c r="J232" s="18" t="s">
        <v>7</v>
      </c>
    </row>
    <row r="233" spans="1:10">
      <c r="A233" s="58"/>
      <c r="C233" s="21"/>
      <c r="D233" s="29"/>
      <c r="E233" s="21"/>
      <c r="F233" s="21"/>
      <c r="G233" s="21"/>
      <c r="H233" s="30" t="s">
        <v>8</v>
      </c>
      <c r="I233" s="31" t="s">
        <v>9</v>
      </c>
      <c r="J233" s="24"/>
    </row>
    <row r="234" spans="1:10">
      <c r="A234" s="58"/>
      <c r="C234" s="25" t="s">
        <v>10</v>
      </c>
      <c r="D234" s="25" t="s">
        <v>11</v>
      </c>
      <c r="E234" s="21" t="s">
        <v>12</v>
      </c>
      <c r="F234" s="26" t="s">
        <v>12</v>
      </c>
      <c r="G234" s="26" t="s">
        <v>12</v>
      </c>
      <c r="H234" s="32" t="s">
        <v>13</v>
      </c>
      <c r="I234" s="25" t="s">
        <v>14</v>
      </c>
      <c r="J234" s="27" t="s">
        <v>15</v>
      </c>
    </row>
    <row r="235" spans="1:10">
      <c r="A235" t="s">
        <v>26</v>
      </c>
      <c r="B235" t="s">
        <v>30</v>
      </c>
      <c r="C235" s="1">
        <v>10</v>
      </c>
      <c r="D235" s="2" t="s">
        <v>16</v>
      </c>
      <c r="E235" s="1">
        <v>17.3</v>
      </c>
      <c r="F235" s="1">
        <v>3.2</v>
      </c>
      <c r="G235" s="1">
        <f t="shared" ref="G235:G254" si="40">E235-2*F235</f>
        <v>10.9</v>
      </c>
      <c r="H235" s="3">
        <f>0.02507*F235*(E235-F235)</f>
        <v>1.1311584000000001</v>
      </c>
      <c r="I235" s="4">
        <f t="shared" ref="I235:I254" si="41">PI()*G235^2/4000</f>
        <v>9.3313155793250835E-2</v>
      </c>
      <c r="J235" s="3">
        <f t="shared" ref="J235:J254" si="42">PI()*G235^2/400</f>
        <v>0.93313155793250824</v>
      </c>
    </row>
    <row r="236" spans="1:10">
      <c r="A236" t="s">
        <v>26</v>
      </c>
      <c r="B236" t="s">
        <v>30</v>
      </c>
      <c r="C236" s="1">
        <v>15</v>
      </c>
      <c r="D236" s="5" t="s">
        <v>17</v>
      </c>
      <c r="E236" s="1">
        <v>21.7</v>
      </c>
      <c r="F236" s="1">
        <v>3.7</v>
      </c>
      <c r="G236" s="1">
        <f t="shared" si="40"/>
        <v>14.299999999999999</v>
      </c>
      <c r="H236" s="3">
        <f t="shared" ref="H236:H251" si="43">0.02507*F236*(E236-F236)</f>
        <v>1.669662</v>
      </c>
      <c r="I236" s="4">
        <f t="shared" si="41"/>
        <v>0.1606060704331442</v>
      </c>
      <c r="J236" s="3">
        <f t="shared" si="42"/>
        <v>1.6060607043314419</v>
      </c>
    </row>
    <row r="237" spans="1:10">
      <c r="A237" t="s">
        <v>26</v>
      </c>
      <c r="B237" t="s">
        <v>30</v>
      </c>
      <c r="C237" s="1">
        <v>20</v>
      </c>
      <c r="D237" s="5" t="s">
        <v>18</v>
      </c>
      <c r="E237" s="1">
        <v>27.2</v>
      </c>
      <c r="F237" s="1">
        <v>3.9</v>
      </c>
      <c r="G237" s="1">
        <f t="shared" si="40"/>
        <v>19.399999999999999</v>
      </c>
      <c r="H237" s="3">
        <f t="shared" si="43"/>
        <v>2.2781109000000002</v>
      </c>
      <c r="I237" s="4">
        <f t="shared" si="41"/>
        <v>0.29559245277626361</v>
      </c>
      <c r="J237" s="3">
        <f t="shared" si="42"/>
        <v>2.9559245277626358</v>
      </c>
    </row>
    <row r="238" spans="1:10">
      <c r="A238" t="s">
        <v>26</v>
      </c>
      <c r="B238" t="s">
        <v>30</v>
      </c>
      <c r="C238" s="1">
        <v>25</v>
      </c>
      <c r="D238" s="6">
        <v>1</v>
      </c>
      <c r="E238" s="7">
        <v>34</v>
      </c>
      <c r="F238" s="1">
        <v>4.5</v>
      </c>
      <c r="G238" s="1">
        <f t="shared" si="40"/>
        <v>25</v>
      </c>
      <c r="H238" s="3">
        <f t="shared" si="43"/>
        <v>3.3280425</v>
      </c>
      <c r="I238" s="4">
        <f t="shared" si="41"/>
        <v>0.49087385212340517</v>
      </c>
      <c r="J238" s="3">
        <f t="shared" si="42"/>
        <v>4.908738521234052</v>
      </c>
    </row>
    <row r="239" spans="1:10">
      <c r="A239" t="s">
        <v>26</v>
      </c>
      <c r="B239" t="s">
        <v>30</v>
      </c>
      <c r="C239" s="1">
        <v>32</v>
      </c>
      <c r="D239" s="5" t="s">
        <v>19</v>
      </c>
      <c r="E239" s="1">
        <v>42.7</v>
      </c>
      <c r="F239" s="1">
        <v>4.9000000000000004</v>
      </c>
      <c r="G239" s="1">
        <f t="shared" si="40"/>
        <v>32.900000000000006</v>
      </c>
      <c r="H239" s="3">
        <f t="shared" si="43"/>
        <v>4.6434654000000011</v>
      </c>
      <c r="I239" s="3">
        <f t="shared" si="41"/>
        <v>0.85012282604303224</v>
      </c>
      <c r="J239" s="7">
        <f t="shared" si="42"/>
        <v>8.501228260430322</v>
      </c>
    </row>
    <row r="240" spans="1:10">
      <c r="A240" t="s">
        <v>26</v>
      </c>
      <c r="B240" t="s">
        <v>30</v>
      </c>
      <c r="C240" s="1">
        <v>40</v>
      </c>
      <c r="D240" s="5" t="s">
        <v>20</v>
      </c>
      <c r="E240" s="1">
        <v>48.6</v>
      </c>
      <c r="F240" s="1">
        <v>5.0999999999999996</v>
      </c>
      <c r="G240" s="1">
        <f t="shared" si="40"/>
        <v>38.400000000000006</v>
      </c>
      <c r="H240" s="3">
        <f t="shared" si="43"/>
        <v>5.5617794999999983</v>
      </c>
      <c r="I240" s="3">
        <f t="shared" si="41"/>
        <v>1.1581167158193415</v>
      </c>
      <c r="J240" s="7">
        <f t="shared" si="42"/>
        <v>11.581167158193416</v>
      </c>
    </row>
    <row r="241" spans="1:10">
      <c r="A241" t="s">
        <v>26</v>
      </c>
      <c r="B241" t="s">
        <v>30</v>
      </c>
      <c r="C241" s="1">
        <v>50</v>
      </c>
      <c r="D241" s="6">
        <v>2</v>
      </c>
      <c r="E241" s="1">
        <v>60.5</v>
      </c>
      <c r="F241" s="1">
        <v>5.5</v>
      </c>
      <c r="G241" s="1">
        <f t="shared" si="40"/>
        <v>49.5</v>
      </c>
      <c r="H241" s="3">
        <f t="shared" si="43"/>
        <v>7.5836749999999986</v>
      </c>
      <c r="I241" s="3">
        <f t="shared" si="41"/>
        <v>1.9244218498645975</v>
      </c>
      <c r="J241" s="7">
        <f t="shared" si="42"/>
        <v>19.244218498645974</v>
      </c>
    </row>
    <row r="242" spans="1:10">
      <c r="A242" t="s">
        <v>26</v>
      </c>
      <c r="B242" t="s">
        <v>30</v>
      </c>
      <c r="C242" s="1">
        <v>65</v>
      </c>
      <c r="D242" s="5" t="s">
        <v>21</v>
      </c>
      <c r="E242" s="1">
        <v>76.3</v>
      </c>
      <c r="F242" s="7">
        <v>7</v>
      </c>
      <c r="G242" s="1">
        <f t="shared" si="40"/>
        <v>62.3</v>
      </c>
      <c r="H242" s="3">
        <f t="shared" si="43"/>
        <v>12.161456999999999</v>
      </c>
      <c r="I242" s="3">
        <f t="shared" si="41"/>
        <v>3.0483580376128816</v>
      </c>
      <c r="J242" s="7">
        <f t="shared" si="42"/>
        <v>30.483580376128817</v>
      </c>
    </row>
    <row r="243" spans="1:10">
      <c r="A243" t="s">
        <v>26</v>
      </c>
      <c r="B243" t="s">
        <v>30</v>
      </c>
      <c r="C243" s="1">
        <v>80</v>
      </c>
      <c r="D243" s="6">
        <v>3</v>
      </c>
      <c r="E243" s="1">
        <v>89.1</v>
      </c>
      <c r="F243" s="1">
        <v>7.6</v>
      </c>
      <c r="G243" s="1">
        <f t="shared" si="40"/>
        <v>73.899999999999991</v>
      </c>
      <c r="H243" s="3">
        <f t="shared" si="43"/>
        <v>15.528357999999999</v>
      </c>
      <c r="I243" s="3">
        <f t="shared" si="41"/>
        <v>4.289224303927778</v>
      </c>
      <c r="J243" s="7">
        <f t="shared" si="42"/>
        <v>42.89224303927778</v>
      </c>
    </row>
    <row r="244" spans="1:10">
      <c r="A244" t="s">
        <v>26</v>
      </c>
      <c r="B244" t="s">
        <v>30</v>
      </c>
      <c r="C244" s="1">
        <v>90</v>
      </c>
      <c r="D244" s="5" t="s">
        <v>22</v>
      </c>
      <c r="E244" s="1">
        <v>101.6</v>
      </c>
      <c r="F244" s="1">
        <v>8.1</v>
      </c>
      <c r="G244" s="1">
        <f t="shared" si="40"/>
        <v>85.399999999999991</v>
      </c>
      <c r="H244" s="3">
        <f t="shared" si="43"/>
        <v>18.986764499999996</v>
      </c>
      <c r="I244" s="3">
        <f t="shared" si="41"/>
        <v>5.7280344693637337</v>
      </c>
      <c r="J244" s="7">
        <f t="shared" si="42"/>
        <v>57.280344693637332</v>
      </c>
    </row>
    <row r="245" spans="1:10">
      <c r="A245" t="s">
        <v>26</v>
      </c>
      <c r="B245" t="s">
        <v>30</v>
      </c>
      <c r="C245" s="1">
        <v>100</v>
      </c>
      <c r="D245" s="6">
        <v>4</v>
      </c>
      <c r="E245" s="1">
        <v>114.3</v>
      </c>
      <c r="F245" s="1">
        <v>8.5</v>
      </c>
      <c r="G245" s="1">
        <f t="shared" si="40"/>
        <v>97.3</v>
      </c>
      <c r="H245" s="3">
        <f t="shared" si="43"/>
        <v>22.545450999999996</v>
      </c>
      <c r="I245" s="3">
        <f t="shared" si="41"/>
        <v>7.4355921783510279</v>
      </c>
      <c r="J245" s="7">
        <f t="shared" si="42"/>
        <v>74.355921783510269</v>
      </c>
    </row>
    <row r="246" spans="1:10">
      <c r="A246" t="s">
        <v>26</v>
      </c>
      <c r="B246" t="s">
        <v>30</v>
      </c>
      <c r="C246" s="1">
        <v>125</v>
      </c>
      <c r="D246" s="6">
        <v>5</v>
      </c>
      <c r="E246" s="1">
        <v>139.80000000000001</v>
      </c>
      <c r="F246" s="1">
        <v>9.5</v>
      </c>
      <c r="G246" s="1">
        <f t="shared" si="40"/>
        <v>120.80000000000001</v>
      </c>
      <c r="H246" s="3">
        <f t="shared" si="43"/>
        <v>31.032899500000003</v>
      </c>
      <c r="I246" s="3">
        <f t="shared" si="41"/>
        <v>11.461032655120141</v>
      </c>
      <c r="J246" s="8">
        <f t="shared" si="42"/>
        <v>114.61032655120141</v>
      </c>
    </row>
    <row r="247" spans="1:10">
      <c r="A247" t="s">
        <v>26</v>
      </c>
      <c r="B247" t="s">
        <v>30</v>
      </c>
      <c r="C247" s="1">
        <v>150</v>
      </c>
      <c r="D247" s="6">
        <v>6</v>
      </c>
      <c r="E247" s="1">
        <v>165.2</v>
      </c>
      <c r="F247" s="7">
        <v>11</v>
      </c>
      <c r="G247" s="1">
        <f t="shared" si="40"/>
        <v>143.19999999999999</v>
      </c>
      <c r="H247" s="3">
        <f t="shared" si="43"/>
        <v>42.52373399999999</v>
      </c>
      <c r="I247" s="3">
        <f t="shared" si="41"/>
        <v>16.105563234187287</v>
      </c>
      <c r="J247" s="8">
        <f t="shared" si="42"/>
        <v>161.05563234187287</v>
      </c>
    </row>
    <row r="248" spans="1:10">
      <c r="A248" t="s">
        <v>26</v>
      </c>
      <c r="B248" t="s">
        <v>30</v>
      </c>
      <c r="C248" s="1">
        <v>200</v>
      </c>
      <c r="D248" s="6">
        <v>8</v>
      </c>
      <c r="E248" s="1">
        <v>216.3</v>
      </c>
      <c r="F248" s="1">
        <v>12.7</v>
      </c>
      <c r="G248" s="1">
        <f t="shared" si="40"/>
        <v>190.9</v>
      </c>
      <c r="H248" s="3">
        <f t="shared" si="43"/>
        <v>64.824000400000003</v>
      </c>
      <c r="I248" s="3">
        <f t="shared" si="41"/>
        <v>28.622116043042166</v>
      </c>
      <c r="J248" s="8">
        <f t="shared" si="42"/>
        <v>286.22116043042166</v>
      </c>
    </row>
    <row r="249" spans="1:10">
      <c r="A249" t="s">
        <v>26</v>
      </c>
      <c r="B249" t="s">
        <v>30</v>
      </c>
      <c r="C249" s="1">
        <v>250</v>
      </c>
      <c r="D249" s="6">
        <v>10</v>
      </c>
      <c r="E249" s="1">
        <v>267.39999999999998</v>
      </c>
      <c r="F249" s="1">
        <v>15.1</v>
      </c>
      <c r="G249" s="1">
        <f t="shared" si="40"/>
        <v>237.2</v>
      </c>
      <c r="H249" s="3">
        <f t="shared" si="43"/>
        <v>95.509931099999989</v>
      </c>
      <c r="I249" s="3">
        <f t="shared" si="41"/>
        <v>44.189516601687885</v>
      </c>
      <c r="J249" s="8">
        <f t="shared" si="42"/>
        <v>441.89516601687887</v>
      </c>
    </row>
    <row r="250" spans="1:10">
      <c r="A250" t="s">
        <v>26</v>
      </c>
      <c r="B250" t="s">
        <v>30</v>
      </c>
      <c r="C250" s="1">
        <v>300</v>
      </c>
      <c r="D250" s="6">
        <v>12</v>
      </c>
      <c r="E250" s="1">
        <v>318.5</v>
      </c>
      <c r="F250" s="1">
        <v>17.399999999999999</v>
      </c>
      <c r="G250" s="1">
        <f t="shared" si="40"/>
        <v>283.7</v>
      </c>
      <c r="H250" s="3">
        <f t="shared" si="43"/>
        <v>131.3452398</v>
      </c>
      <c r="I250" s="3">
        <f t="shared" si="41"/>
        <v>63.213313105776358</v>
      </c>
      <c r="J250" s="8">
        <f t="shared" si="42"/>
        <v>632.13313105776365</v>
      </c>
    </row>
    <row r="251" spans="1:10">
      <c r="A251" t="s">
        <v>26</v>
      </c>
      <c r="B251" t="s">
        <v>30</v>
      </c>
      <c r="C251" s="1">
        <v>350</v>
      </c>
      <c r="D251" s="6">
        <v>14</v>
      </c>
      <c r="E251" s="1">
        <v>355.6</v>
      </c>
      <c r="F251" s="7">
        <v>19</v>
      </c>
      <c r="G251" s="1">
        <f t="shared" si="40"/>
        <v>317.60000000000002</v>
      </c>
      <c r="H251" s="3">
        <f t="shared" si="43"/>
        <v>160.33267800000002</v>
      </c>
      <c r="I251" s="3">
        <f t="shared" si="41"/>
        <v>79.222924246341393</v>
      </c>
      <c r="J251" s="8">
        <f t="shared" si="42"/>
        <v>792.22924246341393</v>
      </c>
    </row>
    <row r="252" spans="1:10">
      <c r="A252" t="s">
        <v>26</v>
      </c>
      <c r="B252" t="s">
        <v>30</v>
      </c>
      <c r="C252" s="1">
        <v>400</v>
      </c>
      <c r="D252" s="6">
        <v>16</v>
      </c>
      <c r="E252" s="1">
        <v>406.4</v>
      </c>
      <c r="F252" s="1">
        <v>21.4</v>
      </c>
      <c r="G252" s="1">
        <f t="shared" si="40"/>
        <v>363.59999999999997</v>
      </c>
      <c r="H252" s="3">
        <f>0.02507*F252*(E252-F252)</f>
        <v>206.55172999999996</v>
      </c>
      <c r="I252" s="7">
        <f t="shared" si="41"/>
        <v>103.83353277603308</v>
      </c>
      <c r="J252" s="8">
        <f t="shared" si="42"/>
        <v>1038.3353277603308</v>
      </c>
    </row>
    <row r="253" spans="1:10">
      <c r="A253" t="s">
        <v>26</v>
      </c>
      <c r="B253" t="s">
        <v>30</v>
      </c>
      <c r="C253" s="1">
        <v>450</v>
      </c>
      <c r="D253" s="6">
        <v>18</v>
      </c>
      <c r="E253" s="1">
        <v>457.2</v>
      </c>
      <c r="F253" s="1">
        <v>23.8</v>
      </c>
      <c r="G253" s="1">
        <f t="shared" si="40"/>
        <v>409.59999999999997</v>
      </c>
      <c r="H253" s="3">
        <f>0.02507*F253*(E253-F253)</f>
        <v>258.59504440000001</v>
      </c>
      <c r="I253" s="7">
        <f t="shared" si="41"/>
        <v>131.76794633322282</v>
      </c>
      <c r="J253" s="8">
        <f t="shared" si="42"/>
        <v>1317.6794633322281</v>
      </c>
    </row>
    <row r="254" spans="1:10">
      <c r="A254" t="s">
        <v>26</v>
      </c>
      <c r="B254" t="s">
        <v>30</v>
      </c>
      <c r="C254" s="1">
        <v>500</v>
      </c>
      <c r="D254" s="6">
        <v>20</v>
      </c>
      <c r="E254" s="7">
        <v>508</v>
      </c>
      <c r="F254" s="1">
        <v>26.2</v>
      </c>
      <c r="G254" s="1">
        <f t="shared" si="40"/>
        <v>455.6</v>
      </c>
      <c r="H254" s="3">
        <f>0.02507*F254*(E254-F254)</f>
        <v>316.46262119999994</v>
      </c>
      <c r="I254" s="7">
        <f t="shared" si="41"/>
        <v>163.02616491791056</v>
      </c>
      <c r="J254" s="8">
        <f t="shared" si="42"/>
        <v>1630.2616491791057</v>
      </c>
    </row>
    <row r="255" spans="1:10">
      <c r="A255" s="58" t="s">
        <v>35</v>
      </c>
      <c r="C255" s="16" t="s">
        <v>0</v>
      </c>
      <c r="D255" s="17" t="s">
        <v>1</v>
      </c>
      <c r="E255" s="16" t="s">
        <v>2</v>
      </c>
      <c r="F255" s="16" t="s">
        <v>3</v>
      </c>
      <c r="G255" s="16" t="s">
        <v>4</v>
      </c>
      <c r="H255" s="16" t="s">
        <v>5</v>
      </c>
      <c r="I255" s="28" t="s">
        <v>6</v>
      </c>
      <c r="J255" s="18" t="s">
        <v>7</v>
      </c>
    </row>
    <row r="256" spans="1:10">
      <c r="A256" s="58"/>
      <c r="C256" s="21"/>
      <c r="D256" s="29"/>
      <c r="E256" s="21"/>
      <c r="F256" s="21"/>
      <c r="G256" s="21"/>
      <c r="H256" s="30" t="s">
        <v>8</v>
      </c>
      <c r="I256" s="31" t="s">
        <v>9</v>
      </c>
      <c r="J256" s="24"/>
    </row>
    <row r="257" spans="1:10">
      <c r="A257" s="58"/>
      <c r="C257" s="25" t="s">
        <v>10</v>
      </c>
      <c r="D257" s="25" t="s">
        <v>11</v>
      </c>
      <c r="E257" s="21" t="s">
        <v>12</v>
      </c>
      <c r="F257" s="26" t="s">
        <v>12</v>
      </c>
      <c r="G257" s="26" t="s">
        <v>12</v>
      </c>
      <c r="H257" s="32" t="s">
        <v>13</v>
      </c>
      <c r="I257" s="25" t="s">
        <v>14</v>
      </c>
      <c r="J257" s="27" t="s">
        <v>15</v>
      </c>
    </row>
    <row r="258" spans="1:10">
      <c r="A258" t="s">
        <v>29</v>
      </c>
      <c r="B258" t="s">
        <v>31</v>
      </c>
      <c r="C258" s="1">
        <v>10</v>
      </c>
      <c r="D258" s="2" t="s">
        <v>16</v>
      </c>
      <c r="E258" s="1">
        <v>17.3</v>
      </c>
      <c r="F258" s="1" t="s">
        <v>54</v>
      </c>
      <c r="G258" s="1" t="s">
        <v>54</v>
      </c>
      <c r="H258" s="1" t="s">
        <v>54</v>
      </c>
      <c r="I258" s="1" t="s">
        <v>54</v>
      </c>
      <c r="J258" s="1" t="s">
        <v>54</v>
      </c>
    </row>
    <row r="259" spans="1:10">
      <c r="A259" t="s">
        <v>29</v>
      </c>
      <c r="B259" t="s">
        <v>31</v>
      </c>
      <c r="C259" s="1">
        <v>15</v>
      </c>
      <c r="D259" s="5" t="s">
        <v>17</v>
      </c>
      <c r="E259" s="1">
        <v>21.7</v>
      </c>
      <c r="F259" s="1" t="s">
        <v>54</v>
      </c>
      <c r="G259" s="1" t="s">
        <v>54</v>
      </c>
      <c r="H259" s="1" t="s">
        <v>54</v>
      </c>
      <c r="I259" s="1" t="s">
        <v>54</v>
      </c>
      <c r="J259" s="1" t="s">
        <v>54</v>
      </c>
    </row>
    <row r="260" spans="1:10">
      <c r="A260" t="s">
        <v>29</v>
      </c>
      <c r="B260" t="s">
        <v>31</v>
      </c>
      <c r="C260" s="1">
        <v>20</v>
      </c>
      <c r="D260" s="5" t="s">
        <v>18</v>
      </c>
      <c r="E260" s="1">
        <v>27.2</v>
      </c>
      <c r="F260" s="1">
        <v>5.5</v>
      </c>
      <c r="G260" s="1">
        <f>E260-2*F260</f>
        <v>16.2</v>
      </c>
      <c r="H260" s="3">
        <f t="shared" ref="H260:H274" si="44">0.02466*F260*(E260-F260)</f>
        <v>2.943171</v>
      </c>
      <c r="I260" s="4">
        <f t="shared" ref="I260:I274" si="45">PI()*G260^2/4000</f>
        <v>0.20611989400202632</v>
      </c>
      <c r="J260" s="3">
        <f t="shared" ref="J260:J274" si="46">PI()*G260^2/400</f>
        <v>2.061198940020263</v>
      </c>
    </row>
    <row r="261" spans="1:10">
      <c r="A261" t="s">
        <v>29</v>
      </c>
      <c r="B261" t="s">
        <v>31</v>
      </c>
      <c r="C261" s="1">
        <v>25</v>
      </c>
      <c r="D261" s="6">
        <v>1</v>
      </c>
      <c r="E261" s="7">
        <v>34</v>
      </c>
      <c r="F261" s="1">
        <v>6.4</v>
      </c>
      <c r="G261" s="1">
        <f t="shared" ref="G261:G276" si="47">E261-2*F261</f>
        <v>21.2</v>
      </c>
      <c r="H261" s="3">
        <f t="shared" si="44"/>
        <v>4.3559424000000009</v>
      </c>
      <c r="I261" s="4">
        <f t="shared" si="45"/>
        <v>0.35298935055734915</v>
      </c>
      <c r="J261" s="3">
        <f t="shared" si="46"/>
        <v>3.5298935055734915</v>
      </c>
    </row>
    <row r="262" spans="1:10">
      <c r="A262" t="s">
        <v>29</v>
      </c>
      <c r="B262" t="s">
        <v>31</v>
      </c>
      <c r="C262" s="1">
        <v>32</v>
      </c>
      <c r="D262" s="5" t="s">
        <v>19</v>
      </c>
      <c r="E262" s="1">
        <v>42.7</v>
      </c>
      <c r="F262" s="1">
        <v>6.4</v>
      </c>
      <c r="G262" s="1">
        <f t="shared" si="47"/>
        <v>29.900000000000002</v>
      </c>
      <c r="H262" s="3">
        <f t="shared" si="44"/>
        <v>5.7290112000000013</v>
      </c>
      <c r="I262" s="3">
        <f t="shared" si="45"/>
        <v>0.70215381205895278</v>
      </c>
      <c r="J262" s="7">
        <f t="shared" si="46"/>
        <v>7.0215381205895282</v>
      </c>
    </row>
    <row r="263" spans="1:10">
      <c r="A263" t="s">
        <v>29</v>
      </c>
      <c r="B263" t="s">
        <v>31</v>
      </c>
      <c r="C263" s="1">
        <v>40</v>
      </c>
      <c r="D263" s="5" t="s">
        <v>20</v>
      </c>
      <c r="E263" s="1">
        <v>48.6</v>
      </c>
      <c r="F263" s="1">
        <v>7.1</v>
      </c>
      <c r="G263" s="1">
        <f t="shared" si="47"/>
        <v>34.400000000000006</v>
      </c>
      <c r="H263" s="3">
        <f t="shared" si="44"/>
        <v>7.2660689999999999</v>
      </c>
      <c r="I263" s="3">
        <f t="shared" si="45"/>
        <v>0.92940877063800464</v>
      </c>
      <c r="J263" s="7">
        <f t="shared" si="46"/>
        <v>9.2940877063800471</v>
      </c>
    </row>
    <row r="264" spans="1:10">
      <c r="A264" t="s">
        <v>29</v>
      </c>
      <c r="B264" t="s">
        <v>31</v>
      </c>
      <c r="C264" s="1">
        <v>50</v>
      </c>
      <c r="D264" s="6">
        <v>2</v>
      </c>
      <c r="E264" s="1">
        <v>60.5</v>
      </c>
      <c r="F264" s="1">
        <v>8.6999999999999993</v>
      </c>
      <c r="G264" s="1">
        <f t="shared" si="47"/>
        <v>43.1</v>
      </c>
      <c r="H264" s="3">
        <f t="shared" si="44"/>
        <v>11.113275599999998</v>
      </c>
      <c r="I264" s="3">
        <f t="shared" si="45"/>
        <v>1.4589634823087341</v>
      </c>
      <c r="J264" s="7">
        <f t="shared" si="46"/>
        <v>14.589634823087341</v>
      </c>
    </row>
    <row r="265" spans="1:10">
      <c r="A265" t="s">
        <v>29</v>
      </c>
      <c r="B265" t="s">
        <v>31</v>
      </c>
      <c r="C265" s="1">
        <v>65</v>
      </c>
      <c r="D265" s="5" t="s">
        <v>21</v>
      </c>
      <c r="E265" s="1">
        <v>76.3</v>
      </c>
      <c r="F265" s="1">
        <v>9.5</v>
      </c>
      <c r="G265" s="1">
        <f t="shared" si="47"/>
        <v>57.3</v>
      </c>
      <c r="H265" s="3">
        <f t="shared" si="44"/>
        <v>15.649236</v>
      </c>
      <c r="I265" s="3">
        <f t="shared" si="45"/>
        <v>2.5786899359012079</v>
      </c>
      <c r="J265" s="7">
        <f t="shared" si="46"/>
        <v>25.786899359012079</v>
      </c>
    </row>
    <row r="266" spans="1:10">
      <c r="A266" t="s">
        <v>29</v>
      </c>
      <c r="B266" t="s">
        <v>31</v>
      </c>
      <c r="C266" s="1">
        <v>80</v>
      </c>
      <c r="D266" s="6">
        <v>3</v>
      </c>
      <c r="E266" s="1">
        <v>89.1</v>
      </c>
      <c r="F266" s="1">
        <v>11.1</v>
      </c>
      <c r="G266" s="1">
        <f t="shared" si="47"/>
        <v>66.899999999999991</v>
      </c>
      <c r="H266" s="3">
        <f t="shared" si="44"/>
        <v>21.350628</v>
      </c>
      <c r="I266" s="3">
        <f t="shared" si="45"/>
        <v>3.5151358740832523</v>
      </c>
      <c r="J266" s="7">
        <f t="shared" si="46"/>
        <v>35.151358740832528</v>
      </c>
    </row>
    <row r="267" spans="1:10">
      <c r="A267" t="s">
        <v>29</v>
      </c>
      <c r="B267" t="s">
        <v>31</v>
      </c>
      <c r="C267" s="1">
        <v>90</v>
      </c>
      <c r="D267" s="5" t="s">
        <v>22</v>
      </c>
      <c r="E267" s="1">
        <v>101.6</v>
      </c>
      <c r="F267" s="1">
        <v>12.7</v>
      </c>
      <c r="G267" s="1">
        <f t="shared" si="47"/>
        <v>76.199999999999989</v>
      </c>
      <c r="H267" s="3">
        <f t="shared" si="44"/>
        <v>27.841879799999997</v>
      </c>
      <c r="I267" s="3">
        <f t="shared" si="45"/>
        <v>4.5603673118774788</v>
      </c>
      <c r="J267" s="7">
        <f t="shared" si="46"/>
        <v>45.603673118774786</v>
      </c>
    </row>
    <row r="268" spans="1:10">
      <c r="A268" t="s">
        <v>29</v>
      </c>
      <c r="B268" t="s">
        <v>31</v>
      </c>
      <c r="C268" s="1">
        <v>100</v>
      </c>
      <c r="D268" s="6">
        <v>4</v>
      </c>
      <c r="E268" s="1">
        <v>114.3</v>
      </c>
      <c r="F268" s="1">
        <v>13.5</v>
      </c>
      <c r="G268" s="1">
        <f t="shared" si="47"/>
        <v>87.3</v>
      </c>
      <c r="H268" s="3">
        <f t="shared" si="44"/>
        <v>33.557328000000005</v>
      </c>
      <c r="I268" s="3">
        <f t="shared" si="45"/>
        <v>5.9857471687193371</v>
      </c>
      <c r="J268" s="7">
        <f t="shared" si="46"/>
        <v>59.857471687193375</v>
      </c>
    </row>
    <row r="269" spans="1:10">
      <c r="A269" t="s">
        <v>29</v>
      </c>
      <c r="B269" t="s">
        <v>31</v>
      </c>
      <c r="C269" s="1">
        <v>125</v>
      </c>
      <c r="D269" s="6">
        <v>5</v>
      </c>
      <c r="E269" s="1">
        <v>139.80000000000001</v>
      </c>
      <c r="F269" s="1">
        <v>15.9</v>
      </c>
      <c r="G269" s="7">
        <f t="shared" si="47"/>
        <v>108.00000000000001</v>
      </c>
      <c r="H269" s="3">
        <f t="shared" si="44"/>
        <v>48.580446600000009</v>
      </c>
      <c r="I269" s="3">
        <f t="shared" si="45"/>
        <v>9.1608841778678389</v>
      </c>
      <c r="J269" s="8">
        <f t="shared" si="46"/>
        <v>91.608841778678396</v>
      </c>
    </row>
    <row r="270" spans="1:10">
      <c r="A270" t="s">
        <v>29</v>
      </c>
      <c r="B270" t="s">
        <v>31</v>
      </c>
      <c r="C270" s="1">
        <v>150</v>
      </c>
      <c r="D270" s="6">
        <v>6</v>
      </c>
      <c r="E270" s="1">
        <v>165.2</v>
      </c>
      <c r="F270" s="1">
        <v>18.2</v>
      </c>
      <c r="G270" s="1">
        <f t="shared" si="47"/>
        <v>128.79999999999998</v>
      </c>
      <c r="H270" s="3">
        <f t="shared" si="44"/>
        <v>65.975363999999999</v>
      </c>
      <c r="I270" s="3">
        <f t="shared" si="45"/>
        <v>13.029315707792161</v>
      </c>
      <c r="J270" s="8">
        <f t="shared" si="46"/>
        <v>130.29315707792159</v>
      </c>
    </row>
    <row r="271" spans="1:10">
      <c r="A271" t="s">
        <v>29</v>
      </c>
      <c r="B271" t="s">
        <v>31</v>
      </c>
      <c r="C271" s="1">
        <v>200</v>
      </c>
      <c r="D271" s="6">
        <v>8</v>
      </c>
      <c r="E271" s="1">
        <v>216.3</v>
      </c>
      <c r="F271" s="7">
        <v>23</v>
      </c>
      <c r="G271" s="1">
        <f t="shared" si="47"/>
        <v>170.3</v>
      </c>
      <c r="H271" s="3">
        <f t="shared" si="44"/>
        <v>109.63589400000001</v>
      </c>
      <c r="I271" s="3">
        <f t="shared" si="45"/>
        <v>22.778188220687504</v>
      </c>
      <c r="J271" s="8">
        <f t="shared" si="46"/>
        <v>227.78188220687505</v>
      </c>
    </row>
    <row r="272" spans="1:10">
      <c r="A272" t="s">
        <v>29</v>
      </c>
      <c r="B272" t="s">
        <v>31</v>
      </c>
      <c r="C272" s="1">
        <v>250</v>
      </c>
      <c r="D272" s="6">
        <v>10</v>
      </c>
      <c r="E272" s="1">
        <v>267.39999999999998</v>
      </c>
      <c r="F272" s="1">
        <v>28.6</v>
      </c>
      <c r="G272" s="1">
        <f t="shared" si="47"/>
        <v>210.2</v>
      </c>
      <c r="H272" s="3">
        <f t="shared" si="44"/>
        <v>168.41990880000003</v>
      </c>
      <c r="I272" s="3">
        <f t="shared" si="45"/>
        <v>34.702063867479389</v>
      </c>
      <c r="J272" s="8">
        <f t="shared" si="46"/>
        <v>347.02063867479387</v>
      </c>
    </row>
    <row r="273" spans="1:10">
      <c r="A273" t="s">
        <v>29</v>
      </c>
      <c r="B273" t="s">
        <v>31</v>
      </c>
      <c r="C273" s="1">
        <v>300</v>
      </c>
      <c r="D273" s="6">
        <v>12</v>
      </c>
      <c r="E273" s="1">
        <v>318.5</v>
      </c>
      <c r="F273" s="1">
        <v>33.299999999999997</v>
      </c>
      <c r="G273" s="1">
        <f t="shared" si="47"/>
        <v>251.9</v>
      </c>
      <c r="H273" s="3">
        <f t="shared" si="44"/>
        <v>234.19996559999998</v>
      </c>
      <c r="I273" s="3">
        <f t="shared" si="45"/>
        <v>49.836348754937958</v>
      </c>
      <c r="J273" s="8">
        <f t="shared" si="46"/>
        <v>498.36348754937956</v>
      </c>
    </row>
    <row r="274" spans="1:10">
      <c r="A274" t="s">
        <v>29</v>
      </c>
      <c r="B274" t="s">
        <v>31</v>
      </c>
      <c r="C274" s="1">
        <v>350</v>
      </c>
      <c r="D274" s="6">
        <v>14</v>
      </c>
      <c r="E274" s="1">
        <v>355.6</v>
      </c>
      <c r="F274" s="1">
        <v>35.700000000000003</v>
      </c>
      <c r="G274" s="1">
        <f t="shared" si="47"/>
        <v>284.20000000000005</v>
      </c>
      <c r="H274" s="3">
        <f t="shared" si="44"/>
        <v>281.62780380000004</v>
      </c>
      <c r="I274" s="3">
        <f t="shared" si="45"/>
        <v>63.436326914273096</v>
      </c>
      <c r="J274" s="8">
        <f t="shared" si="46"/>
        <v>634.36326914273093</v>
      </c>
    </row>
    <row r="275" spans="1:10">
      <c r="A275" t="s">
        <v>29</v>
      </c>
      <c r="B275" t="s">
        <v>31</v>
      </c>
      <c r="C275" s="1">
        <v>400</v>
      </c>
      <c r="D275" s="6">
        <v>16</v>
      </c>
      <c r="E275" s="1">
        <v>406.4</v>
      </c>
      <c r="F275" s="1">
        <v>40.5</v>
      </c>
      <c r="G275" s="1">
        <f t="shared" si="47"/>
        <v>325.39999999999998</v>
      </c>
      <c r="H275" s="3">
        <f>0.02466*F275*(E275-F275)</f>
        <v>365.43530699999997</v>
      </c>
      <c r="I275" s="3">
        <f>PI()*G275^2/4000</f>
        <v>83.162010195044942</v>
      </c>
      <c r="J275" s="8">
        <f>PI()*G275^2/400</f>
        <v>831.62010195044945</v>
      </c>
    </row>
    <row r="276" spans="1:10">
      <c r="A276" t="s">
        <v>29</v>
      </c>
      <c r="B276" t="s">
        <v>31</v>
      </c>
      <c r="C276" s="1">
        <v>450</v>
      </c>
      <c r="D276" s="6">
        <v>18</v>
      </c>
      <c r="E276" s="1">
        <v>457.2</v>
      </c>
      <c r="F276" s="1">
        <v>45.2</v>
      </c>
      <c r="G276" s="1">
        <f t="shared" si="47"/>
        <v>366.79999999999995</v>
      </c>
      <c r="H276" s="3">
        <f>0.02466*F276*(E276-F276)</f>
        <v>459.22838400000001</v>
      </c>
      <c r="I276" s="3">
        <f>PI()*G276^2/4000</f>
        <v>105.66922819537868</v>
      </c>
      <c r="J276" s="8">
        <f>PI()*G276^2/400</f>
        <v>1056.6922819537867</v>
      </c>
    </row>
    <row r="277" spans="1:10">
      <c r="A277" t="s">
        <v>29</v>
      </c>
      <c r="B277" t="s">
        <v>31</v>
      </c>
      <c r="C277" s="1">
        <v>500</v>
      </c>
      <c r="D277" s="6">
        <v>20</v>
      </c>
      <c r="E277" s="7">
        <v>508</v>
      </c>
      <c r="F277" s="7">
        <v>50</v>
      </c>
      <c r="G277" s="7">
        <f>E277-2*F277</f>
        <v>408</v>
      </c>
      <c r="H277" s="3">
        <f>0.02466*F277*(E277-F277)</f>
        <v>564.71400000000006</v>
      </c>
      <c r="I277" s="3">
        <f>PI()*G277^2/4000</f>
        <v>130.74051987179283</v>
      </c>
      <c r="J277" s="8">
        <f>PI()*G277^2/400</f>
        <v>1307.4051987179282</v>
      </c>
    </row>
    <row r="278" spans="1:10">
      <c r="A278" s="58" t="s">
        <v>34</v>
      </c>
      <c r="C278" s="16" t="s">
        <v>0</v>
      </c>
      <c r="D278" s="17" t="s">
        <v>1</v>
      </c>
      <c r="E278" s="16" t="s">
        <v>2</v>
      </c>
      <c r="F278" s="16" t="s">
        <v>3</v>
      </c>
      <c r="G278" s="16" t="s">
        <v>4</v>
      </c>
      <c r="H278" s="16" t="s">
        <v>5</v>
      </c>
      <c r="I278" s="28" t="s">
        <v>6</v>
      </c>
      <c r="J278" s="18" t="s">
        <v>7</v>
      </c>
    </row>
    <row r="279" spans="1:10">
      <c r="A279" s="58"/>
      <c r="C279" s="21"/>
      <c r="D279" s="29"/>
      <c r="E279" s="21"/>
      <c r="F279" s="21"/>
      <c r="G279" s="21"/>
      <c r="H279" s="30" t="s">
        <v>8</v>
      </c>
      <c r="I279" s="31" t="s">
        <v>9</v>
      </c>
      <c r="J279" s="24"/>
    </row>
    <row r="280" spans="1:10">
      <c r="A280" s="58"/>
      <c r="C280" s="25" t="s">
        <v>10</v>
      </c>
      <c r="D280" s="25" t="s">
        <v>11</v>
      </c>
      <c r="E280" s="21" t="s">
        <v>12</v>
      </c>
      <c r="F280" s="26" t="s">
        <v>12</v>
      </c>
      <c r="G280" s="26" t="s">
        <v>12</v>
      </c>
      <c r="H280" s="32" t="s">
        <v>13</v>
      </c>
      <c r="I280" s="25" t="s">
        <v>14</v>
      </c>
      <c r="J280" s="27" t="s">
        <v>15</v>
      </c>
    </row>
    <row r="281" spans="1:10">
      <c r="A281" t="s">
        <v>32</v>
      </c>
      <c r="B281" t="s">
        <v>55</v>
      </c>
      <c r="C281" s="1">
        <v>13</v>
      </c>
      <c r="D281" s="2" t="s">
        <v>16</v>
      </c>
      <c r="E281" s="1">
        <v>18</v>
      </c>
      <c r="F281" s="1">
        <v>2.5</v>
      </c>
      <c r="G281" s="1">
        <f>E281-F281*2</f>
        <v>13</v>
      </c>
      <c r="H281" s="4">
        <f>0.004492*F281*(E281-F281)</f>
        <v>0.174065</v>
      </c>
      <c r="I281" s="4">
        <f>PI()*G281^2/4000</f>
        <v>0.13273228961416877</v>
      </c>
      <c r="J281" s="3">
        <f>PI()*G281^2/400</f>
        <v>1.3273228961416876</v>
      </c>
    </row>
    <row r="282" spans="1:10">
      <c r="A282" t="s">
        <v>32</v>
      </c>
      <c r="B282" t="s">
        <v>55</v>
      </c>
      <c r="C282" s="1">
        <v>16</v>
      </c>
      <c r="D282" s="5" t="s">
        <v>17</v>
      </c>
      <c r="E282" s="1">
        <v>22</v>
      </c>
      <c r="F282" s="7">
        <v>3</v>
      </c>
      <c r="G282" s="1">
        <f t="shared" ref="G282:G296" si="48">E282-F282*2</f>
        <v>16</v>
      </c>
      <c r="H282" s="4">
        <f t="shared" ref="H282:H296" si="49">0.004492*F282*(E282-F282)</f>
        <v>0.25604400000000005</v>
      </c>
      <c r="I282" s="4">
        <f t="shared" ref="I282:I296" si="50">PI()*G282^2/4000</f>
        <v>0.20106192982974677</v>
      </c>
      <c r="J282" s="3">
        <f t="shared" ref="J282:J296" si="51">PI()*G282^2/400</f>
        <v>2.0106192982974678</v>
      </c>
    </row>
    <row r="283" spans="1:10">
      <c r="A283" t="s">
        <v>32</v>
      </c>
      <c r="B283" t="s">
        <v>55</v>
      </c>
      <c r="C283" s="1">
        <v>20</v>
      </c>
      <c r="D283" s="5" t="s">
        <v>18</v>
      </c>
      <c r="E283" s="1">
        <v>26</v>
      </c>
      <c r="F283" s="7">
        <v>3</v>
      </c>
      <c r="G283" s="1">
        <f t="shared" si="48"/>
        <v>20</v>
      </c>
      <c r="H283" s="4">
        <f t="shared" si="49"/>
        <v>0.30994800000000006</v>
      </c>
      <c r="I283" s="4">
        <f t="shared" si="50"/>
        <v>0.31415926535897931</v>
      </c>
      <c r="J283" s="3">
        <f t="shared" si="51"/>
        <v>3.1415926535897931</v>
      </c>
    </row>
    <row r="284" spans="1:10">
      <c r="A284" t="s">
        <v>32</v>
      </c>
      <c r="B284" t="s">
        <v>55</v>
      </c>
      <c r="C284" s="1">
        <v>25</v>
      </c>
      <c r="D284" s="6">
        <v>1</v>
      </c>
      <c r="E284" s="1">
        <v>32</v>
      </c>
      <c r="F284" s="1">
        <v>3.5</v>
      </c>
      <c r="G284" s="1">
        <f t="shared" si="48"/>
        <v>25</v>
      </c>
      <c r="H284" s="4">
        <f t="shared" si="49"/>
        <v>0.448077</v>
      </c>
      <c r="I284" s="4">
        <f t="shared" si="50"/>
        <v>0.49087385212340517</v>
      </c>
      <c r="J284" s="3">
        <f t="shared" si="51"/>
        <v>4.908738521234052</v>
      </c>
    </row>
    <row r="285" spans="1:10">
      <c r="A285" t="s">
        <v>32</v>
      </c>
      <c r="B285" t="s">
        <v>55</v>
      </c>
      <c r="C285" s="1">
        <v>30</v>
      </c>
      <c r="D285" s="5" t="s">
        <v>19</v>
      </c>
      <c r="E285" s="1">
        <v>38</v>
      </c>
      <c r="F285" s="1">
        <v>3.5</v>
      </c>
      <c r="G285" s="1">
        <f t="shared" si="48"/>
        <v>31</v>
      </c>
      <c r="H285" s="4">
        <f t="shared" si="49"/>
        <v>0.54240900000000003</v>
      </c>
      <c r="I285" s="3">
        <f t="shared" si="50"/>
        <v>0.75476763502494781</v>
      </c>
      <c r="J285" s="7">
        <f t="shared" si="51"/>
        <v>7.5476763502494784</v>
      </c>
    </row>
    <row r="286" spans="1:10">
      <c r="A286" t="s">
        <v>32</v>
      </c>
      <c r="B286" t="s">
        <v>55</v>
      </c>
      <c r="C286" s="1">
        <v>40</v>
      </c>
      <c r="D286" s="5" t="s">
        <v>20</v>
      </c>
      <c r="E286" s="1">
        <v>48</v>
      </c>
      <c r="F286" s="7">
        <v>4</v>
      </c>
      <c r="G286" s="1">
        <f t="shared" si="48"/>
        <v>40</v>
      </c>
      <c r="H286" s="4">
        <f t="shared" si="49"/>
        <v>0.79059200000000007</v>
      </c>
      <c r="I286" s="3">
        <f t="shared" si="50"/>
        <v>1.2566370614359172</v>
      </c>
      <c r="J286" s="7">
        <f t="shared" si="51"/>
        <v>12.566370614359172</v>
      </c>
    </row>
    <row r="287" spans="1:10">
      <c r="A287" t="s">
        <v>32</v>
      </c>
      <c r="B287" t="s">
        <v>55</v>
      </c>
      <c r="C287" s="1">
        <v>50</v>
      </c>
      <c r="D287" s="6">
        <v>2</v>
      </c>
      <c r="E287" s="1">
        <v>60</v>
      </c>
      <c r="F287" s="1">
        <v>4.5</v>
      </c>
      <c r="G287" s="1">
        <f t="shared" si="48"/>
        <v>51</v>
      </c>
      <c r="H287" s="4">
        <f t="shared" si="49"/>
        <v>1.1218770000000002</v>
      </c>
      <c r="I287" s="3">
        <f t="shared" si="50"/>
        <v>2.0428206229967629</v>
      </c>
      <c r="J287" s="7">
        <f t="shared" si="51"/>
        <v>20.428206229967628</v>
      </c>
    </row>
    <row r="288" spans="1:10">
      <c r="A288" t="s">
        <v>32</v>
      </c>
      <c r="B288" t="s">
        <v>55</v>
      </c>
      <c r="C288" s="1">
        <v>65</v>
      </c>
      <c r="D288" s="5" t="s">
        <v>21</v>
      </c>
      <c r="E288" s="1">
        <v>76</v>
      </c>
      <c r="F288" s="1">
        <v>4.5</v>
      </c>
      <c r="G288" s="1">
        <f t="shared" si="48"/>
        <v>67</v>
      </c>
      <c r="H288" s="4">
        <f t="shared" si="49"/>
        <v>1.4453010000000002</v>
      </c>
      <c r="I288" s="3">
        <f t="shared" si="50"/>
        <v>3.5256523554911454</v>
      </c>
      <c r="J288" s="7">
        <f t="shared" si="51"/>
        <v>35.256523554911453</v>
      </c>
    </row>
    <row r="289" spans="1:10">
      <c r="A289" t="s">
        <v>32</v>
      </c>
      <c r="B289" t="s">
        <v>55</v>
      </c>
      <c r="C289" s="1">
        <v>75</v>
      </c>
      <c r="D289" s="6">
        <v>3</v>
      </c>
      <c r="E289" s="1">
        <v>89</v>
      </c>
      <c r="F289" s="7">
        <v>6</v>
      </c>
      <c r="G289" s="1">
        <f t="shared" si="48"/>
        <v>77</v>
      </c>
      <c r="H289" s="4">
        <f t="shared" si="49"/>
        <v>2.2370160000000001</v>
      </c>
      <c r="I289" s="3">
        <f t="shared" si="50"/>
        <v>4.6566257107834712</v>
      </c>
      <c r="J289" s="7">
        <f t="shared" si="51"/>
        <v>46.566257107834709</v>
      </c>
    </row>
    <row r="290" spans="1:10">
      <c r="A290" t="s">
        <v>32</v>
      </c>
      <c r="B290" t="s">
        <v>55</v>
      </c>
      <c r="C290" s="1">
        <v>90</v>
      </c>
      <c r="D290" s="5" t="s">
        <v>22</v>
      </c>
      <c r="E290" s="1" t="s">
        <v>54</v>
      </c>
      <c r="F290" s="1" t="s">
        <v>54</v>
      </c>
      <c r="G290" s="1" t="s">
        <v>54</v>
      </c>
      <c r="H290" s="1" t="s">
        <v>54</v>
      </c>
      <c r="I290" s="1" t="s">
        <v>54</v>
      </c>
      <c r="J290" s="1" t="s">
        <v>54</v>
      </c>
    </row>
    <row r="291" spans="1:10">
      <c r="A291" t="s">
        <v>32</v>
      </c>
      <c r="B291" t="s">
        <v>55</v>
      </c>
      <c r="C291" s="1">
        <v>100</v>
      </c>
      <c r="D291" s="6">
        <v>4</v>
      </c>
      <c r="E291" s="1">
        <v>114</v>
      </c>
      <c r="F291" s="7">
        <v>7</v>
      </c>
      <c r="G291" s="1">
        <f t="shared" si="48"/>
        <v>100</v>
      </c>
      <c r="H291" s="4">
        <f t="shared" si="49"/>
        <v>3.3645079999999998</v>
      </c>
      <c r="I291" s="3">
        <f t="shared" si="50"/>
        <v>7.8539816339744828</v>
      </c>
      <c r="J291" s="7">
        <f t="shared" si="51"/>
        <v>78.539816339744831</v>
      </c>
    </row>
    <row r="292" spans="1:10">
      <c r="A292" t="s">
        <v>32</v>
      </c>
      <c r="B292" t="s">
        <v>55</v>
      </c>
      <c r="C292" s="1">
        <v>125</v>
      </c>
      <c r="D292" s="6">
        <v>5</v>
      </c>
      <c r="E292" s="1">
        <v>140</v>
      </c>
      <c r="F292" s="1">
        <v>7.5</v>
      </c>
      <c r="G292" s="1">
        <f t="shared" si="48"/>
        <v>125</v>
      </c>
      <c r="H292" s="4">
        <f t="shared" si="49"/>
        <v>4.4639250000000006</v>
      </c>
      <c r="I292" s="3">
        <f t="shared" si="50"/>
        <v>12.271846303085129</v>
      </c>
      <c r="J292" s="8">
        <f t="shared" si="51"/>
        <v>122.7184630308513</v>
      </c>
    </row>
    <row r="293" spans="1:10">
      <c r="A293" t="s">
        <v>32</v>
      </c>
      <c r="B293" t="s">
        <v>55</v>
      </c>
      <c r="C293" s="1">
        <v>150</v>
      </c>
      <c r="D293" s="6">
        <v>6</v>
      </c>
      <c r="E293" s="1">
        <v>165</v>
      </c>
      <c r="F293" s="1">
        <v>9.5</v>
      </c>
      <c r="G293" s="1">
        <f t="shared" si="48"/>
        <v>146</v>
      </c>
      <c r="H293" s="4">
        <f t="shared" si="49"/>
        <v>6.6358070000000007</v>
      </c>
      <c r="I293" s="3">
        <f t="shared" si="50"/>
        <v>16.741547250980009</v>
      </c>
      <c r="J293" s="8">
        <f t="shared" si="51"/>
        <v>167.41547250980008</v>
      </c>
    </row>
    <row r="294" spans="1:10">
      <c r="A294" t="s">
        <v>32</v>
      </c>
      <c r="B294" t="s">
        <v>55</v>
      </c>
      <c r="C294" s="1">
        <v>200</v>
      </c>
      <c r="D294" s="6">
        <v>8</v>
      </c>
      <c r="E294" s="1">
        <v>216</v>
      </c>
      <c r="F294" s="7">
        <v>11</v>
      </c>
      <c r="G294" s="1">
        <f t="shared" si="48"/>
        <v>194</v>
      </c>
      <c r="H294" s="4">
        <f t="shared" si="49"/>
        <v>10.129460000000002</v>
      </c>
      <c r="I294" s="3">
        <f t="shared" si="50"/>
        <v>29.559245277626363</v>
      </c>
      <c r="J294" s="8">
        <f t="shared" si="51"/>
        <v>295.59245277626366</v>
      </c>
    </row>
    <row r="295" spans="1:10">
      <c r="A295" t="s">
        <v>32</v>
      </c>
      <c r="B295" t="s">
        <v>55</v>
      </c>
      <c r="C295" s="1">
        <v>250</v>
      </c>
      <c r="D295" s="6">
        <v>10</v>
      </c>
      <c r="E295" s="1">
        <v>267</v>
      </c>
      <c r="F295" s="1">
        <v>13.5</v>
      </c>
      <c r="G295" s="1">
        <f t="shared" si="48"/>
        <v>240</v>
      </c>
      <c r="H295" s="4">
        <f t="shared" si="49"/>
        <v>15.372747</v>
      </c>
      <c r="I295" s="3">
        <f t="shared" si="50"/>
        <v>45.238934211693021</v>
      </c>
      <c r="J295" s="8">
        <f t="shared" si="51"/>
        <v>452.38934211693021</v>
      </c>
    </row>
    <row r="296" spans="1:10">
      <c r="A296" t="s">
        <v>32</v>
      </c>
      <c r="B296" t="s">
        <v>55</v>
      </c>
      <c r="C296" s="1">
        <v>300</v>
      </c>
      <c r="D296" s="6">
        <v>12</v>
      </c>
      <c r="E296" s="1">
        <v>318</v>
      </c>
      <c r="F296" s="7">
        <v>16</v>
      </c>
      <c r="G296" s="1">
        <f t="shared" si="48"/>
        <v>286</v>
      </c>
      <c r="H296" s="4">
        <f t="shared" si="49"/>
        <v>21.705344</v>
      </c>
      <c r="I296" s="3">
        <f t="shared" si="50"/>
        <v>64.242428173257679</v>
      </c>
      <c r="J296" s="8">
        <f t="shared" si="51"/>
        <v>642.42428173257679</v>
      </c>
    </row>
    <row r="297" spans="1:10">
      <c r="A297" t="s">
        <v>32</v>
      </c>
      <c r="B297" t="s">
        <v>55</v>
      </c>
      <c r="C297" s="1">
        <v>350</v>
      </c>
      <c r="D297" s="6">
        <v>14</v>
      </c>
      <c r="E297" s="1" t="s">
        <v>54</v>
      </c>
      <c r="F297" s="1" t="s">
        <v>54</v>
      </c>
      <c r="G297" s="1" t="s">
        <v>54</v>
      </c>
      <c r="H297" s="1" t="s">
        <v>54</v>
      </c>
      <c r="I297" s="1" t="s">
        <v>54</v>
      </c>
      <c r="J297" s="1" t="s">
        <v>54</v>
      </c>
    </row>
    <row r="298" spans="1:10">
      <c r="A298" t="s">
        <v>32</v>
      </c>
      <c r="B298" t="s">
        <v>55</v>
      </c>
      <c r="C298" s="1">
        <v>400</v>
      </c>
      <c r="D298" s="6">
        <v>16</v>
      </c>
      <c r="E298" s="1" t="s">
        <v>54</v>
      </c>
      <c r="F298" s="1" t="s">
        <v>54</v>
      </c>
      <c r="G298" s="1" t="s">
        <v>54</v>
      </c>
      <c r="H298" s="1" t="s">
        <v>54</v>
      </c>
      <c r="I298" s="1" t="s">
        <v>54</v>
      </c>
      <c r="J298" s="1" t="s">
        <v>54</v>
      </c>
    </row>
    <row r="299" spans="1:10">
      <c r="A299" t="s">
        <v>32</v>
      </c>
      <c r="B299" t="s">
        <v>55</v>
      </c>
      <c r="C299" s="1">
        <v>450</v>
      </c>
      <c r="D299" s="6">
        <v>18</v>
      </c>
      <c r="E299" s="1" t="s">
        <v>54</v>
      </c>
      <c r="F299" s="1" t="s">
        <v>54</v>
      </c>
      <c r="G299" s="1" t="s">
        <v>54</v>
      </c>
      <c r="H299" s="1" t="s">
        <v>54</v>
      </c>
      <c r="I299" s="1" t="s">
        <v>54</v>
      </c>
      <c r="J299" s="1" t="s">
        <v>54</v>
      </c>
    </row>
    <row r="300" spans="1:10">
      <c r="A300" t="s">
        <v>32</v>
      </c>
      <c r="B300" t="s">
        <v>55</v>
      </c>
      <c r="C300" s="1">
        <v>500</v>
      </c>
      <c r="D300" s="6">
        <v>20</v>
      </c>
      <c r="E300" s="1" t="s">
        <v>54</v>
      </c>
      <c r="F300" s="1" t="s">
        <v>54</v>
      </c>
      <c r="G300" s="1" t="s">
        <v>54</v>
      </c>
      <c r="H300" s="1" t="s">
        <v>54</v>
      </c>
      <c r="I300" s="1" t="s">
        <v>54</v>
      </c>
      <c r="J300" s="1" t="s">
        <v>54</v>
      </c>
    </row>
    <row r="301" spans="1:10">
      <c r="A301" s="58" t="s">
        <v>33</v>
      </c>
      <c r="C301" s="16" t="s">
        <v>0</v>
      </c>
      <c r="D301" s="17" t="s">
        <v>1</v>
      </c>
      <c r="E301" s="16" t="s">
        <v>2</v>
      </c>
      <c r="F301" s="16" t="s">
        <v>3</v>
      </c>
      <c r="G301" s="16" t="s">
        <v>4</v>
      </c>
      <c r="H301" s="16" t="s">
        <v>5</v>
      </c>
      <c r="I301" s="28" t="s">
        <v>6</v>
      </c>
      <c r="J301" s="18" t="s">
        <v>7</v>
      </c>
    </row>
    <row r="302" spans="1:10">
      <c r="A302" s="58"/>
      <c r="C302" s="21"/>
      <c r="D302" s="29"/>
      <c r="E302" s="21"/>
      <c r="F302" s="21"/>
      <c r="G302" s="21"/>
      <c r="H302" s="30" t="s">
        <v>8</v>
      </c>
      <c r="I302" s="31" t="s">
        <v>9</v>
      </c>
      <c r="J302" s="24"/>
    </row>
    <row r="303" spans="1:10">
      <c r="A303" s="58"/>
      <c r="C303" s="25" t="s">
        <v>10</v>
      </c>
      <c r="D303" s="25" t="s">
        <v>11</v>
      </c>
      <c r="E303" s="21" t="s">
        <v>12</v>
      </c>
      <c r="F303" s="26" t="s">
        <v>12</v>
      </c>
      <c r="G303" s="26" t="s">
        <v>12</v>
      </c>
      <c r="H303" s="32" t="s">
        <v>13</v>
      </c>
      <c r="I303" s="25" t="s">
        <v>14</v>
      </c>
      <c r="J303" s="27" t="s">
        <v>15</v>
      </c>
    </row>
    <row r="304" spans="1:10">
      <c r="A304" t="s">
        <v>37</v>
      </c>
      <c r="B304" t="s">
        <v>55</v>
      </c>
      <c r="C304" s="1">
        <v>13</v>
      </c>
      <c r="D304" s="2" t="s">
        <v>16</v>
      </c>
      <c r="E304" s="1" t="s">
        <v>54</v>
      </c>
      <c r="F304" s="1" t="s">
        <v>54</v>
      </c>
      <c r="G304" s="1" t="s">
        <v>54</v>
      </c>
      <c r="H304" s="1" t="s">
        <v>54</v>
      </c>
      <c r="I304" s="1" t="s">
        <v>54</v>
      </c>
      <c r="J304" s="1" t="s">
        <v>54</v>
      </c>
    </row>
    <row r="305" spans="1:10">
      <c r="A305" t="s">
        <v>37</v>
      </c>
      <c r="B305" t="s">
        <v>55</v>
      </c>
      <c r="C305" s="1">
        <v>16</v>
      </c>
      <c r="D305" s="5" t="s">
        <v>17</v>
      </c>
      <c r="E305" s="1" t="s">
        <v>54</v>
      </c>
      <c r="F305" s="1" t="s">
        <v>54</v>
      </c>
      <c r="G305" s="1" t="s">
        <v>54</v>
      </c>
      <c r="H305" s="1" t="s">
        <v>54</v>
      </c>
      <c r="I305" s="1" t="s">
        <v>54</v>
      </c>
      <c r="J305" s="1" t="s">
        <v>54</v>
      </c>
    </row>
    <row r="306" spans="1:10">
      <c r="A306" t="s">
        <v>37</v>
      </c>
      <c r="B306" t="s">
        <v>55</v>
      </c>
      <c r="C306" s="1">
        <v>20</v>
      </c>
      <c r="D306" s="5" t="s">
        <v>18</v>
      </c>
      <c r="E306" s="1" t="s">
        <v>54</v>
      </c>
      <c r="F306" s="1" t="s">
        <v>54</v>
      </c>
      <c r="G306" s="1" t="s">
        <v>54</v>
      </c>
      <c r="H306" s="1" t="s">
        <v>54</v>
      </c>
      <c r="I306" s="1" t="s">
        <v>54</v>
      </c>
      <c r="J306" s="1" t="s">
        <v>54</v>
      </c>
    </row>
    <row r="307" spans="1:10">
      <c r="A307" t="s">
        <v>37</v>
      </c>
      <c r="B307" t="s">
        <v>55</v>
      </c>
      <c r="C307" s="1">
        <v>25</v>
      </c>
      <c r="D307" s="6">
        <v>1</v>
      </c>
      <c r="E307" s="1" t="s">
        <v>54</v>
      </c>
      <c r="F307" s="1" t="s">
        <v>54</v>
      </c>
      <c r="G307" s="1" t="s">
        <v>54</v>
      </c>
      <c r="H307" s="1" t="s">
        <v>54</v>
      </c>
      <c r="I307" s="1" t="s">
        <v>54</v>
      </c>
      <c r="J307" s="1" t="s">
        <v>54</v>
      </c>
    </row>
    <row r="308" spans="1:10">
      <c r="A308" t="s">
        <v>37</v>
      </c>
      <c r="B308" t="s">
        <v>55</v>
      </c>
      <c r="C308" s="1">
        <v>32</v>
      </c>
      <c r="D308" s="5" t="s">
        <v>19</v>
      </c>
      <c r="E308" s="1" t="s">
        <v>54</v>
      </c>
      <c r="F308" s="1" t="s">
        <v>54</v>
      </c>
      <c r="G308" s="1" t="s">
        <v>54</v>
      </c>
      <c r="H308" s="1" t="s">
        <v>54</v>
      </c>
      <c r="I308" s="1" t="s">
        <v>54</v>
      </c>
      <c r="J308" s="1" t="s">
        <v>54</v>
      </c>
    </row>
    <row r="309" spans="1:10">
      <c r="A309" t="s">
        <v>37</v>
      </c>
      <c r="B309" t="s">
        <v>55</v>
      </c>
      <c r="C309" s="1">
        <v>40</v>
      </c>
      <c r="D309" s="5" t="s">
        <v>20</v>
      </c>
      <c r="E309" s="1">
        <v>48</v>
      </c>
      <c r="F309" s="7">
        <v>2</v>
      </c>
      <c r="G309" s="1">
        <f>E309-F309*2</f>
        <v>44</v>
      </c>
      <c r="H309" s="4">
        <f>0.004492*F309*(E309-F309)</f>
        <v>0.41326400000000002</v>
      </c>
      <c r="I309" s="3">
        <f t="shared" ref="I309:I320" si="52">PI()*G309^2/4000</f>
        <v>1.5205308443374599</v>
      </c>
      <c r="J309" s="7">
        <f t="shared" ref="J309:J320" si="53">PI()*G309^2/400</f>
        <v>15.2053084433746</v>
      </c>
    </row>
    <row r="310" spans="1:10">
      <c r="A310" t="s">
        <v>37</v>
      </c>
      <c r="B310" t="s">
        <v>55</v>
      </c>
      <c r="C310" s="1">
        <v>50</v>
      </c>
      <c r="D310" s="6">
        <v>2</v>
      </c>
      <c r="E310" s="1">
        <v>60</v>
      </c>
      <c r="F310" s="7">
        <v>2</v>
      </c>
      <c r="G310" s="1">
        <f t="shared" ref="G310:G323" si="54">E310-F310*2</f>
        <v>56</v>
      </c>
      <c r="H310" s="4">
        <f t="shared" ref="H310:H323" si="55">0.004492*F310*(E310-F310)</f>
        <v>0.52107200000000009</v>
      </c>
      <c r="I310" s="3">
        <f t="shared" si="52"/>
        <v>2.4630086404143978</v>
      </c>
      <c r="J310" s="7">
        <f t="shared" si="53"/>
        <v>24.630086404143977</v>
      </c>
    </row>
    <row r="311" spans="1:10">
      <c r="A311" t="s">
        <v>37</v>
      </c>
      <c r="B311" t="s">
        <v>55</v>
      </c>
      <c r="C311" s="1">
        <v>65</v>
      </c>
      <c r="D311" s="5" t="s">
        <v>21</v>
      </c>
      <c r="E311" s="1">
        <v>76</v>
      </c>
      <c r="F311" s="1">
        <v>2.5</v>
      </c>
      <c r="G311" s="1">
        <f t="shared" si="54"/>
        <v>71</v>
      </c>
      <c r="H311" s="4">
        <f t="shared" si="55"/>
        <v>0.82540500000000006</v>
      </c>
      <c r="I311" s="3">
        <f t="shared" si="52"/>
        <v>3.9591921416865365</v>
      </c>
      <c r="J311" s="7">
        <f t="shared" si="53"/>
        <v>39.591921416865368</v>
      </c>
    </row>
    <row r="312" spans="1:10">
      <c r="A312" t="s">
        <v>37</v>
      </c>
      <c r="B312" t="s">
        <v>55</v>
      </c>
      <c r="C312" s="1">
        <v>75</v>
      </c>
      <c r="D312" s="6">
        <v>3</v>
      </c>
      <c r="E312" s="1">
        <v>89</v>
      </c>
      <c r="F312" s="7">
        <v>3</v>
      </c>
      <c r="G312" s="1">
        <f t="shared" si="54"/>
        <v>83</v>
      </c>
      <c r="H312" s="4">
        <f t="shared" si="55"/>
        <v>1.1589360000000002</v>
      </c>
      <c r="I312" s="3">
        <f t="shared" si="52"/>
        <v>5.4106079476450217</v>
      </c>
      <c r="J312" s="7">
        <f t="shared" si="53"/>
        <v>54.106079476450212</v>
      </c>
    </row>
    <row r="313" spans="1:10">
      <c r="A313" t="s">
        <v>37</v>
      </c>
      <c r="B313" t="s">
        <v>55</v>
      </c>
      <c r="C313" s="1">
        <v>90</v>
      </c>
      <c r="D313" s="5" t="s">
        <v>22</v>
      </c>
      <c r="E313" s="1" t="s">
        <v>54</v>
      </c>
      <c r="F313" s="1" t="s">
        <v>54</v>
      </c>
      <c r="G313" s="1" t="s">
        <v>54</v>
      </c>
      <c r="H313" s="1" t="s">
        <v>54</v>
      </c>
      <c r="I313" s="1" t="s">
        <v>54</v>
      </c>
      <c r="J313" s="1" t="s">
        <v>54</v>
      </c>
    </row>
    <row r="314" spans="1:10">
      <c r="A314" t="s">
        <v>37</v>
      </c>
      <c r="B314" t="s">
        <v>55</v>
      </c>
      <c r="C314" s="1">
        <v>100</v>
      </c>
      <c r="D314" s="6">
        <v>4</v>
      </c>
      <c r="E314" s="1">
        <v>114</v>
      </c>
      <c r="F314" s="1">
        <v>3.5</v>
      </c>
      <c r="G314" s="1">
        <f t="shared" si="54"/>
        <v>107</v>
      </c>
      <c r="H314" s="4">
        <f t="shared" si="55"/>
        <v>1.7372810000000001</v>
      </c>
      <c r="I314" s="3">
        <f t="shared" si="52"/>
        <v>8.9920235727373861</v>
      </c>
      <c r="J314" s="7">
        <f t="shared" si="53"/>
        <v>89.92023572737385</v>
      </c>
    </row>
    <row r="315" spans="1:10">
      <c r="A315" t="s">
        <v>37</v>
      </c>
      <c r="B315" t="s">
        <v>55</v>
      </c>
      <c r="C315" s="1">
        <v>125</v>
      </c>
      <c r="D315" s="6">
        <v>5</v>
      </c>
      <c r="E315" s="1">
        <v>140</v>
      </c>
      <c r="F315" s="1">
        <v>4.5</v>
      </c>
      <c r="G315" s="1">
        <f t="shared" si="54"/>
        <v>131</v>
      </c>
      <c r="H315" s="4">
        <f t="shared" si="55"/>
        <v>2.7389970000000003</v>
      </c>
      <c r="I315" s="3">
        <f t="shared" si="52"/>
        <v>13.478217882063609</v>
      </c>
      <c r="J315" s="8">
        <f t="shared" si="53"/>
        <v>134.78217882063609</v>
      </c>
    </row>
    <row r="316" spans="1:10">
      <c r="A316" t="s">
        <v>37</v>
      </c>
      <c r="B316" t="s">
        <v>55</v>
      </c>
      <c r="C316" s="1">
        <v>150</v>
      </c>
      <c r="D316" s="6">
        <v>6</v>
      </c>
      <c r="E316" s="1">
        <v>165</v>
      </c>
      <c r="F316" s="1">
        <v>5.5</v>
      </c>
      <c r="G316" s="1">
        <f t="shared" si="54"/>
        <v>154</v>
      </c>
      <c r="H316" s="4">
        <f t="shared" si="55"/>
        <v>3.9406070000000004</v>
      </c>
      <c r="I316" s="3">
        <f t="shared" si="52"/>
        <v>18.626502843133885</v>
      </c>
      <c r="J316" s="8">
        <f t="shared" si="53"/>
        <v>186.26502843133883</v>
      </c>
    </row>
    <row r="317" spans="1:10">
      <c r="A317" t="s">
        <v>37</v>
      </c>
      <c r="B317" t="s">
        <v>55</v>
      </c>
      <c r="C317" s="1">
        <v>200</v>
      </c>
      <c r="D317" s="6">
        <v>8</v>
      </c>
      <c r="E317" s="1">
        <v>216</v>
      </c>
      <c r="F317" s="7">
        <v>7</v>
      </c>
      <c r="G317" s="1">
        <f t="shared" si="54"/>
        <v>202</v>
      </c>
      <c r="H317" s="4">
        <f t="shared" si="55"/>
        <v>6.571796</v>
      </c>
      <c r="I317" s="3">
        <f t="shared" si="52"/>
        <v>32.047386659269478</v>
      </c>
      <c r="J317" s="8">
        <f t="shared" si="53"/>
        <v>320.47386659269478</v>
      </c>
    </row>
    <row r="318" spans="1:10">
      <c r="A318" t="s">
        <v>37</v>
      </c>
      <c r="B318" t="s">
        <v>55</v>
      </c>
      <c r="C318" s="1">
        <v>250</v>
      </c>
      <c r="D318" s="6">
        <v>10</v>
      </c>
      <c r="E318" s="1">
        <v>267</v>
      </c>
      <c r="F318" s="1">
        <v>8.5</v>
      </c>
      <c r="G318" s="1">
        <f t="shared" si="54"/>
        <v>250</v>
      </c>
      <c r="H318" s="4">
        <f t="shared" si="55"/>
        <v>9.8700469999999996</v>
      </c>
      <c r="I318" s="3">
        <f t="shared" si="52"/>
        <v>49.087385212340514</v>
      </c>
      <c r="J318" s="8">
        <f t="shared" si="53"/>
        <v>490.87385212340519</v>
      </c>
    </row>
    <row r="319" spans="1:10">
      <c r="A319" t="s">
        <v>37</v>
      </c>
      <c r="B319" t="s">
        <v>55</v>
      </c>
      <c r="C319" s="1">
        <v>300</v>
      </c>
      <c r="D319" s="6">
        <v>12</v>
      </c>
      <c r="E319" s="1">
        <v>318</v>
      </c>
      <c r="F319" s="7">
        <v>10</v>
      </c>
      <c r="G319" s="1">
        <f t="shared" si="54"/>
        <v>298</v>
      </c>
      <c r="H319" s="4">
        <f t="shared" si="55"/>
        <v>13.83536</v>
      </c>
      <c r="I319" s="3">
        <f t="shared" si="52"/>
        <v>69.746498502346995</v>
      </c>
      <c r="J319" s="8">
        <f t="shared" si="53"/>
        <v>697.46498502346992</v>
      </c>
    </row>
    <row r="320" spans="1:10">
      <c r="A320" t="s">
        <v>37</v>
      </c>
      <c r="B320" t="s">
        <v>55</v>
      </c>
      <c r="C320" s="1">
        <v>350</v>
      </c>
      <c r="D320" s="6">
        <v>14</v>
      </c>
      <c r="E320" s="1">
        <v>370</v>
      </c>
      <c r="F320" s="7">
        <v>11</v>
      </c>
      <c r="G320" s="1">
        <f t="shared" si="54"/>
        <v>348</v>
      </c>
      <c r="H320" s="4">
        <f t="shared" si="55"/>
        <v>17.738908000000002</v>
      </c>
      <c r="I320" s="3">
        <f t="shared" si="52"/>
        <v>95.114859180084579</v>
      </c>
      <c r="J320" s="8">
        <f t="shared" si="53"/>
        <v>951.14859180084579</v>
      </c>
    </row>
    <row r="321" spans="1:10">
      <c r="A321" t="s">
        <v>37</v>
      </c>
      <c r="B321" t="s">
        <v>55</v>
      </c>
      <c r="C321" s="1">
        <v>400</v>
      </c>
      <c r="D321" s="6">
        <v>16</v>
      </c>
      <c r="E321" s="1">
        <v>420</v>
      </c>
      <c r="F321" s="1">
        <v>12.5</v>
      </c>
      <c r="G321" s="1">
        <f t="shared" si="54"/>
        <v>395</v>
      </c>
      <c r="H321" s="4">
        <f t="shared" si="55"/>
        <v>22.881125000000001</v>
      </c>
      <c r="I321" s="7">
        <f>PI()*G321^2/4000</f>
        <v>122.54174844408688</v>
      </c>
      <c r="J321" s="8">
        <f>PI()*G321^2/400</f>
        <v>1225.4174844408687</v>
      </c>
    </row>
    <row r="322" spans="1:10">
      <c r="A322" t="s">
        <v>37</v>
      </c>
      <c r="B322" t="s">
        <v>55</v>
      </c>
      <c r="C322" s="1">
        <v>450</v>
      </c>
      <c r="D322" s="6">
        <v>18</v>
      </c>
      <c r="E322" s="1">
        <v>470</v>
      </c>
      <c r="F322" s="7">
        <v>14</v>
      </c>
      <c r="G322" s="1">
        <f t="shared" si="54"/>
        <v>442</v>
      </c>
      <c r="H322" s="4">
        <f t="shared" si="55"/>
        <v>28.676928</v>
      </c>
      <c r="I322" s="7">
        <f>PI()*G322^2/4000</f>
        <v>153.43852679397907</v>
      </c>
      <c r="J322" s="8">
        <f>PI()*G322^2/400</f>
        <v>1534.3852679397908</v>
      </c>
    </row>
    <row r="323" spans="1:10">
      <c r="A323" t="s">
        <v>37</v>
      </c>
      <c r="B323" t="s">
        <v>55</v>
      </c>
      <c r="C323" s="1">
        <v>500</v>
      </c>
      <c r="D323" s="6">
        <v>20</v>
      </c>
      <c r="E323" s="1">
        <v>520</v>
      </c>
      <c r="F323" s="1">
        <v>15.5</v>
      </c>
      <c r="G323" s="1">
        <f t="shared" si="54"/>
        <v>489</v>
      </c>
      <c r="H323" s="4">
        <f t="shared" si="55"/>
        <v>35.126317</v>
      </c>
      <c r="I323" s="7">
        <f>PI()*G323^2/4000</f>
        <v>187.80519422976121</v>
      </c>
      <c r="J323" s="8">
        <f>PI()*G323^2/400</f>
        <v>1878.0519422976122</v>
      </c>
    </row>
  </sheetData>
  <mergeCells count="14">
    <mergeCell ref="A117:A119"/>
    <mergeCell ref="A2:A4"/>
    <mergeCell ref="A25:A27"/>
    <mergeCell ref="A48:A50"/>
    <mergeCell ref="A71:A73"/>
    <mergeCell ref="A94:A96"/>
    <mergeCell ref="A278:A280"/>
    <mergeCell ref="A301:A303"/>
    <mergeCell ref="A140:A142"/>
    <mergeCell ref="A163:A165"/>
    <mergeCell ref="A186:A188"/>
    <mergeCell ref="A209:A211"/>
    <mergeCell ref="A232:A234"/>
    <mergeCell ref="A255:A257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26</vt:i4>
      </vt:variant>
    </vt:vector>
  </HeadingPairs>
  <TitlesOfParts>
    <vt:vector size="28" baseType="lpstr">
      <vt:lpstr>容積計算シート</vt:lpstr>
      <vt:lpstr>DB</vt:lpstr>
      <vt:lpstr>_SUS304</vt:lpstr>
      <vt:lpstr>_SUS304Sch10s</vt:lpstr>
      <vt:lpstr>_SUS304Sch20s</vt:lpstr>
      <vt:lpstr>_SUS304Sch40</vt:lpstr>
      <vt:lpstr>_SUS304Sch80</vt:lpstr>
      <vt:lpstr>_SUS316</vt:lpstr>
      <vt:lpstr>_SUS316Sch10s</vt:lpstr>
      <vt:lpstr>_SUS316Sch20s</vt:lpstr>
      <vt:lpstr>_SUS316Sch40</vt:lpstr>
      <vt:lpstr>_SUS316Sch80</vt:lpstr>
      <vt:lpstr>A</vt:lpstr>
      <vt:lpstr>B</vt:lpstr>
      <vt:lpstr>容積計算シート!Print_Area</vt:lpstr>
      <vt:lpstr>容積計算シート!Print_Titles</vt:lpstr>
      <vt:lpstr>SGP</vt:lpstr>
      <vt:lpstr>SGPnon</vt:lpstr>
      <vt:lpstr>STP</vt:lpstr>
      <vt:lpstr>STPSch160</vt:lpstr>
      <vt:lpstr>STPSch40</vt:lpstr>
      <vt:lpstr>STPSch80</vt:lpstr>
      <vt:lpstr>VP</vt:lpstr>
      <vt:lpstr>VPnon</vt:lpstr>
      <vt:lpstr>VU</vt:lpstr>
      <vt:lpstr>VUnon</vt:lpstr>
      <vt:lpstr>呼び</vt:lpstr>
      <vt:lpstr>材質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keibo40</dc:creator>
  <cp:lastModifiedBy>keibo40</cp:lastModifiedBy>
  <cp:lastPrinted>2013-04-24T07:16:27Z</cp:lastPrinted>
  <dcterms:created xsi:type="dcterms:W3CDTF">2012-07-04T05:33:55Z</dcterms:created>
  <dcterms:modified xsi:type="dcterms:W3CDTF">2013-05-14T05:20:30Z</dcterms:modified>
</cp:coreProperties>
</file>